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Owner\Desktop\2022. NOVO\FIN.IZV. 01.01.2022.-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1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E288" i="9"/>
  <c r="B288" i="9" s="1"/>
  <c r="F287" i="9"/>
  <c r="F286" i="9"/>
  <c r="H285" i="9"/>
  <c r="G285" i="9"/>
  <c r="E285" i="9" s="1"/>
  <c r="B285" i="9" s="1"/>
  <c r="F285" i="9"/>
  <c r="H284" i="9"/>
  <c r="G284" i="9"/>
  <c r="F284" i="9"/>
  <c r="H283" i="9"/>
  <c r="G283" i="9"/>
  <c r="F283" i="9"/>
  <c r="F282" i="9"/>
  <c r="H281" i="9"/>
  <c r="G281" i="9"/>
  <c r="E281" i="9" s="1"/>
  <c r="F281" i="9"/>
  <c r="H280" i="9"/>
  <c r="G280" i="9"/>
  <c r="E280" i="9" s="1"/>
  <c r="B280" i="9" s="1"/>
  <c r="F280" i="9"/>
  <c r="H279" i="9"/>
  <c r="G279" i="9"/>
  <c r="F279" i="9"/>
  <c r="F278" i="9"/>
  <c r="F277" i="9"/>
  <c r="F276" i="9"/>
  <c r="F275" i="9" s="1"/>
  <c r="L274" i="9"/>
  <c r="F274" i="9" s="1"/>
  <c r="H274" i="9"/>
  <c r="I273" i="9"/>
  <c r="H273" i="9"/>
  <c r="F273" i="9"/>
  <c r="E272" i="9"/>
  <c r="M271" i="9"/>
  <c r="L271" i="9"/>
  <c r="E271" i="9"/>
  <c r="M270" i="9"/>
  <c r="L270" i="9"/>
  <c r="F270" i="9" s="1"/>
  <c r="E270" i="9"/>
  <c r="B270" i="9" s="1"/>
  <c r="M269" i="9"/>
  <c r="L269" i="9"/>
  <c r="F269" i="9"/>
  <c r="E269" i="9"/>
  <c r="B269" i="9" s="1"/>
  <c r="M268" i="9"/>
  <c r="L268" i="9"/>
  <c r="F268" i="9" s="1"/>
  <c r="E268" i="9"/>
  <c r="M267" i="9"/>
  <c r="L267" i="9"/>
  <c r="E267" i="9"/>
  <c r="M266" i="9"/>
  <c r="L266" i="9"/>
  <c r="F266" i="9" s="1"/>
  <c r="E266" i="9"/>
  <c r="B266" i="9" s="1"/>
  <c r="M265" i="9"/>
  <c r="L265" i="9"/>
  <c r="F265" i="9"/>
  <c r="E265" i="9"/>
  <c r="B265" i="9" s="1"/>
  <c r="M264" i="9"/>
  <c r="L264" i="9"/>
  <c r="F264" i="9" s="1"/>
  <c r="B264" i="9" s="1"/>
  <c r="E264" i="9"/>
  <c r="M263" i="9"/>
  <c r="L263" i="9"/>
  <c r="E263" i="9"/>
  <c r="M262" i="9"/>
  <c r="F262" i="9" s="1"/>
  <c r="L262" i="9"/>
  <c r="E262" i="9"/>
  <c r="M261" i="9"/>
  <c r="L261" i="9"/>
  <c r="F261" i="9"/>
  <c r="E261" i="9"/>
  <c r="B261" i="9" s="1"/>
  <c r="M260" i="9"/>
  <c r="L260" i="9"/>
  <c r="F260" i="9" s="1"/>
  <c r="B260" i="9" s="1"/>
  <c r="E260" i="9"/>
  <c r="M259" i="9"/>
  <c r="L259" i="9"/>
  <c r="E259" i="9"/>
  <c r="M258" i="9"/>
  <c r="F258" i="9" s="1"/>
  <c r="L258" i="9"/>
  <c r="E258" i="9"/>
  <c r="B258" i="9" s="1"/>
  <c r="M257" i="9"/>
  <c r="L257" i="9"/>
  <c r="F257" i="9"/>
  <c r="E257" i="9"/>
  <c r="B257" i="9" s="1"/>
  <c r="M256" i="9"/>
  <c r="L256" i="9"/>
  <c r="F256" i="9" s="1"/>
  <c r="B256" i="9" s="1"/>
  <c r="E256" i="9"/>
  <c r="M255" i="9"/>
  <c r="L255" i="9"/>
  <c r="E255" i="9"/>
  <c r="M254" i="9"/>
  <c r="F254" i="9" s="1"/>
  <c r="L254" i="9"/>
  <c r="E254" i="9"/>
  <c r="M253" i="9"/>
  <c r="L253" i="9"/>
  <c r="F253" i="9"/>
  <c r="E253" i="9"/>
  <c r="B253" i="9" s="1"/>
  <c r="M252" i="9"/>
  <c r="L252" i="9"/>
  <c r="F252" i="9" s="1"/>
  <c r="B252" i="9" s="1"/>
  <c r="E252" i="9"/>
  <c r="M251" i="9"/>
  <c r="L251" i="9"/>
  <c r="E251" i="9"/>
  <c r="M250" i="9"/>
  <c r="L250" i="9"/>
  <c r="F250" i="9" s="1"/>
  <c r="E250" i="9"/>
  <c r="B250" i="9" s="1"/>
  <c r="M249" i="9"/>
  <c r="L249" i="9"/>
  <c r="F249" i="9"/>
  <c r="E249" i="9"/>
  <c r="B249" i="9" s="1"/>
  <c r="M248" i="9"/>
  <c r="L248" i="9"/>
  <c r="F248" i="9" s="1"/>
  <c r="B248" i="9" s="1"/>
  <c r="E248" i="9"/>
  <c r="M247" i="9"/>
  <c r="L247" i="9"/>
  <c r="E247" i="9"/>
  <c r="M246" i="9"/>
  <c r="F246" i="9" s="1"/>
  <c r="L246" i="9"/>
  <c r="E246" i="9"/>
  <c r="M245" i="9"/>
  <c r="L245" i="9"/>
  <c r="F245" i="9"/>
  <c r="B245" i="9" s="1"/>
  <c r="E245" i="9"/>
  <c r="M244" i="9"/>
  <c r="L244" i="9"/>
  <c r="F244" i="9" s="1"/>
  <c r="B244" i="9" s="1"/>
  <c r="E244" i="9"/>
  <c r="M243" i="9"/>
  <c r="L243" i="9"/>
  <c r="E243" i="9"/>
  <c r="M242" i="9"/>
  <c r="L242" i="9"/>
  <c r="F242" i="9" s="1"/>
  <c r="E242" i="9"/>
  <c r="B242" i="9" s="1"/>
  <c r="M241" i="9"/>
  <c r="L241" i="9"/>
  <c r="F241" i="9"/>
  <c r="B241" i="9" s="1"/>
  <c r="E241" i="9"/>
  <c r="M240" i="9"/>
  <c r="L240" i="9"/>
  <c r="F240" i="9" s="1"/>
  <c r="B240" i="9" s="1"/>
  <c r="E240" i="9"/>
  <c r="M239" i="9"/>
  <c r="L239" i="9"/>
  <c r="E239" i="9"/>
  <c r="M238" i="9"/>
  <c r="L238" i="9"/>
  <c r="F238" i="9" s="1"/>
  <c r="E238" i="9"/>
  <c r="B238" i="9" s="1"/>
  <c r="M237" i="9"/>
  <c r="L237" i="9"/>
  <c r="F237" i="9"/>
  <c r="B237" i="9" s="1"/>
  <c r="E237" i="9"/>
  <c r="M236" i="9"/>
  <c r="L236" i="9"/>
  <c r="F236" i="9" s="1"/>
  <c r="B236" i="9" s="1"/>
  <c r="E236" i="9"/>
  <c r="M235" i="9"/>
  <c r="L235" i="9"/>
  <c r="E235" i="9"/>
  <c r="M234" i="9"/>
  <c r="L234" i="9"/>
  <c r="F234" i="9" s="1"/>
  <c r="E234" i="9"/>
  <c r="B234" i="9" s="1"/>
  <c r="M233" i="9"/>
  <c r="L233" i="9"/>
  <c r="F233" i="9"/>
  <c r="B233" i="9" s="1"/>
  <c r="E233" i="9"/>
  <c r="M232" i="9"/>
  <c r="L232" i="9"/>
  <c r="F232" i="9" s="1"/>
  <c r="B232" i="9" s="1"/>
  <c r="E232" i="9"/>
  <c r="M231" i="9"/>
  <c r="L231" i="9"/>
  <c r="E231" i="9"/>
  <c r="M230" i="9"/>
  <c r="L230" i="9"/>
  <c r="F230" i="9" s="1"/>
  <c r="E230" i="9"/>
  <c r="B230" i="9" s="1"/>
  <c r="M229" i="9"/>
  <c r="L229" i="9"/>
  <c r="F229" i="9"/>
  <c r="B229" i="9" s="1"/>
  <c r="E229" i="9"/>
  <c r="M228" i="9"/>
  <c r="L228" i="9"/>
  <c r="F228" i="9" s="1"/>
  <c r="B228" i="9" s="1"/>
  <c r="E228" i="9"/>
  <c r="M227" i="9"/>
  <c r="L227" i="9"/>
  <c r="E227" i="9"/>
  <c r="M226" i="9"/>
  <c r="L226" i="9"/>
  <c r="F226" i="9" s="1"/>
  <c r="E226" i="9"/>
  <c r="H225" i="9"/>
  <c r="G225" i="9"/>
  <c r="E225" i="9" s="1"/>
  <c r="B225" i="9" s="1"/>
  <c r="F225" i="9"/>
  <c r="M224" i="9"/>
  <c r="L224" i="9"/>
  <c r="F224" i="9" s="1"/>
  <c r="B224" i="9" s="1"/>
  <c r="E224" i="9"/>
  <c r="M223" i="9"/>
  <c r="F223" i="9" s="1"/>
  <c r="L223" i="9"/>
  <c r="E223" i="9"/>
  <c r="B223" i="9"/>
  <c r="M222" i="9"/>
  <c r="L222" i="9"/>
  <c r="F222" i="9"/>
  <c r="E222" i="9"/>
  <c r="M221" i="9"/>
  <c r="L221" i="9"/>
  <c r="F221" i="9"/>
  <c r="B221" i="9" s="1"/>
  <c r="E221" i="9"/>
  <c r="M220" i="9"/>
  <c r="L220" i="9"/>
  <c r="E220" i="9"/>
  <c r="M219" i="9"/>
  <c r="L219" i="9"/>
  <c r="E219" i="9"/>
  <c r="M218" i="9"/>
  <c r="L218" i="9"/>
  <c r="E218" i="9"/>
  <c r="M217" i="9"/>
  <c r="L217" i="9"/>
  <c r="F217" i="9" s="1"/>
  <c r="B217" i="9" s="1"/>
  <c r="E217" i="9"/>
  <c r="M216" i="9"/>
  <c r="L216" i="9"/>
  <c r="E216" i="9"/>
  <c r="M215" i="9"/>
  <c r="F215" i="9" s="1"/>
  <c r="L215" i="9"/>
  <c r="E215" i="9"/>
  <c r="B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F61" i="9"/>
  <c r="H60" i="9"/>
  <c r="E60" i="9" s="1"/>
  <c r="B60" i="9" s="1"/>
  <c r="G60" i="9"/>
  <c r="F60" i="9"/>
  <c r="H59" i="9"/>
  <c r="G59" i="9"/>
  <c r="F59" i="9"/>
  <c r="E59" i="9"/>
  <c r="B59" i="9" s="1"/>
  <c r="H58" i="9"/>
  <c r="G58" i="9"/>
  <c r="E58" i="9" s="1"/>
  <c r="B58" i="9" s="1"/>
  <c r="F58" i="9"/>
  <c r="H57" i="9"/>
  <c r="G57" i="9"/>
  <c r="E57" i="9" s="1"/>
  <c r="B57" i="9" s="1"/>
  <c r="F57" i="9"/>
  <c r="H56" i="9"/>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G44" i="9"/>
  <c r="F44" i="9"/>
  <c r="H43" i="9"/>
  <c r="G43" i="9"/>
  <c r="F43" i="9"/>
  <c r="E43" i="9"/>
  <c r="B43" i="9" s="1"/>
  <c r="H42" i="9"/>
  <c r="G42" i="9"/>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F26" i="9"/>
  <c r="H25" i="9"/>
  <c r="G25" i="9"/>
  <c r="F25" i="9"/>
  <c r="H24" i="9"/>
  <c r="G24" i="9"/>
  <c r="F24" i="9"/>
  <c r="E24" i="9"/>
  <c r="B24" i="9" s="1"/>
  <c r="H23" i="9"/>
  <c r="G23" i="9"/>
  <c r="E23" i="9" s="1"/>
  <c r="B23" i="9" s="1"/>
  <c r="F23" i="9"/>
  <c r="H22" i="9"/>
  <c r="G22" i="9"/>
  <c r="F22" i="9"/>
  <c r="H21" i="9"/>
  <c r="E21" i="9" s="1"/>
  <c r="B21" i="9" s="1"/>
  <c r="G21" i="9"/>
  <c r="F21" i="9"/>
  <c r="F20" i="9"/>
  <c r="F4" i="9"/>
  <c r="O3" i="9"/>
  <c r="G274" i="9" s="1"/>
  <c r="E274" i="9" s="1"/>
  <c r="B274" i="9" s="1"/>
  <c r="I3" i="9"/>
  <c r="H3" i="9"/>
  <c r="G3" i="9"/>
  <c r="D101" i="8"/>
  <c r="I36" i="3" s="1"/>
  <c r="D95" i="8"/>
  <c r="D90" i="8"/>
  <c r="D85" i="8"/>
  <c r="D80" i="8"/>
  <c r="D75" i="8"/>
  <c r="D70" i="8"/>
  <c r="D65" i="8"/>
  <c r="D60" i="8"/>
  <c r="D55" i="8"/>
  <c r="D49" i="8" s="1"/>
  <c r="D50" i="8"/>
  <c r="D44" i="8"/>
  <c r="D36" i="8"/>
  <c r="D26" i="8"/>
  <c r="D24" i="8" s="1"/>
  <c r="D18" i="8"/>
  <c r="D8" i="8"/>
  <c r="D6" i="8" s="1"/>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F246" i="5" s="1"/>
  <c r="F244" i="5"/>
  <c r="F243" i="5"/>
  <c r="E242" i="5"/>
  <c r="D242" i="5"/>
  <c r="F242" i="5" s="1"/>
  <c r="F241" i="5"/>
  <c r="F240" i="5"/>
  <c r="E239" i="5"/>
  <c r="E238" i="5" s="1"/>
  <c r="D239" i="5"/>
  <c r="D238" i="5"/>
  <c r="F236" i="5"/>
  <c r="F235" i="5"/>
  <c r="E234" i="5"/>
  <c r="D1211" i="1" s="1"/>
  <c r="G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F180"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G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D69" i="5" s="1"/>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D626" i="4"/>
  <c r="F625" i="4"/>
  <c r="E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3" i="1" s="1"/>
  <c r="D418" i="4"/>
  <c r="E417" i="4"/>
  <c r="F417" i="4" s="1"/>
  <c r="D417" i="4"/>
  <c r="D644" i="4" s="1"/>
  <c r="E416" i="4"/>
  <c r="E643" i="4" s="1"/>
  <c r="D637" i="1" s="1"/>
  <c r="G637" i="1"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58" i="1" s="1"/>
  <c r="D364" i="4"/>
  <c r="F362" i="4"/>
  <c r="F361" i="4"/>
  <c r="F360" i="4"/>
  <c r="F359" i="4"/>
  <c r="F358" i="4"/>
  <c r="F357" i="4"/>
  <c r="F356" i="4"/>
  <c r="E356" i="4"/>
  <c r="D356" i="4"/>
  <c r="F355" i="4"/>
  <c r="F354" i="4"/>
  <c r="F353" i="4"/>
  <c r="E352" i="4"/>
  <c r="E351" i="4" s="1"/>
  <c r="D352" i="4"/>
  <c r="D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E298"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3" i="1" s="1"/>
  <c r="H243" i="1" s="1"/>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E163" i="4" s="1"/>
  <c r="D159" i="1" s="1"/>
  <c r="D169" i="4"/>
  <c r="F168" i="4"/>
  <c r="F167" i="4"/>
  <c r="F166" i="4"/>
  <c r="F165" i="4"/>
  <c r="E164" i="4"/>
  <c r="D164" i="4"/>
  <c r="F162" i="4"/>
  <c r="F161" i="4"/>
  <c r="F160" i="4"/>
  <c r="E159" i="4"/>
  <c r="D155" i="1" s="1"/>
  <c r="D159" i="4"/>
  <c r="F158" i="4"/>
  <c r="F157" i="4"/>
  <c r="F156" i="4"/>
  <c r="F155" i="4"/>
  <c r="F154" i="4"/>
  <c r="E153" i="4"/>
  <c r="D153" i="4"/>
  <c r="D152" i="4" s="1"/>
  <c r="C148" i="1" s="1"/>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F132" i="4"/>
  <c r="F131" i="4"/>
  <c r="F130" i="4"/>
  <c r="F129" i="4"/>
  <c r="E128" i="4"/>
  <c r="E124" i="4" s="1"/>
  <c r="D120" i="1" s="1"/>
  <c r="D128" i="4"/>
  <c r="F127" i="4"/>
  <c r="F126" i="4"/>
  <c r="E125" i="4"/>
  <c r="D125" i="4"/>
  <c r="D124" i="4" s="1"/>
  <c r="F123" i="4"/>
  <c r="F122" i="4"/>
  <c r="F121" i="4"/>
  <c r="E120" i="4"/>
  <c r="D120" i="4"/>
  <c r="F120" i="4" s="1"/>
  <c r="F119" i="4"/>
  <c r="F118" i="4"/>
  <c r="F117" i="4"/>
  <c r="F116" i="4"/>
  <c r="F115" i="4"/>
  <c r="F114" i="4"/>
  <c r="F113" i="4"/>
  <c r="E112" i="4"/>
  <c r="D108" i="1" s="1"/>
  <c r="H108"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H1575" i="1"/>
  <c r="G1575" i="1"/>
  <c r="C1575" i="1"/>
  <c r="G1574" i="1"/>
  <c r="C1574" i="1"/>
  <c r="H1574" i="1" s="1"/>
  <c r="C1573" i="1"/>
  <c r="H1572" i="1"/>
  <c r="G1572" i="1"/>
  <c r="C1572" i="1"/>
  <c r="H1571" i="1"/>
  <c r="G1571" i="1"/>
  <c r="C1571" i="1"/>
  <c r="C1570" i="1"/>
  <c r="H1570" i="1" s="1"/>
  <c r="C1569" i="1"/>
  <c r="H1568" i="1"/>
  <c r="G1568" i="1"/>
  <c r="C1568" i="1"/>
  <c r="H1567" i="1"/>
  <c r="G1567" i="1"/>
  <c r="C1567" i="1"/>
  <c r="C1566" i="1"/>
  <c r="H1566" i="1" s="1"/>
  <c r="C1565" i="1"/>
  <c r="H1564" i="1"/>
  <c r="G1564" i="1"/>
  <c r="C1564" i="1"/>
  <c r="H1563" i="1"/>
  <c r="G1563" i="1"/>
  <c r="C1563" i="1"/>
  <c r="G1562" i="1"/>
  <c r="C1562" i="1"/>
  <c r="H1562" i="1" s="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C1550" i="1"/>
  <c r="H1550" i="1" s="1"/>
  <c r="C1549" i="1"/>
  <c r="H1548" i="1"/>
  <c r="G1548" i="1"/>
  <c r="C1548" i="1"/>
  <c r="H1547" i="1"/>
  <c r="G1547" i="1"/>
  <c r="C1547" i="1"/>
  <c r="G1546" i="1"/>
  <c r="C1546" i="1"/>
  <c r="H1546" i="1" s="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C1534" i="1"/>
  <c r="H1534" i="1" s="1"/>
  <c r="C1533" i="1"/>
  <c r="H1532" i="1"/>
  <c r="G1532" i="1"/>
  <c r="C1532" i="1"/>
  <c r="H1531" i="1"/>
  <c r="C1531" i="1"/>
  <c r="G1531" i="1" s="1"/>
  <c r="C1530" i="1"/>
  <c r="H1530" i="1" s="1"/>
  <c r="C1529" i="1"/>
  <c r="H1528" i="1"/>
  <c r="G1528" i="1"/>
  <c r="C1528" i="1"/>
  <c r="H1527" i="1"/>
  <c r="G1527" i="1"/>
  <c r="C1527" i="1"/>
  <c r="G1526" i="1"/>
  <c r="C1526" i="1"/>
  <c r="H1526" i="1" s="1"/>
  <c r="C1525" i="1"/>
  <c r="G1524" i="1"/>
  <c r="C1524" i="1"/>
  <c r="H1524" i="1" s="1"/>
  <c r="H1523" i="1"/>
  <c r="G1523" i="1"/>
  <c r="C1523" i="1"/>
  <c r="C1522" i="1"/>
  <c r="H1522" i="1" s="1"/>
  <c r="C1521" i="1"/>
  <c r="C1520" i="1"/>
  <c r="H1520" i="1" s="1"/>
  <c r="C1519" i="1"/>
  <c r="H1519" i="1" s="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C1506" i="1"/>
  <c r="H1506" i="1" s="1"/>
  <c r="C1505" i="1"/>
  <c r="G1504" i="1"/>
  <c r="C1504" i="1"/>
  <c r="H1504" i="1" s="1"/>
  <c r="C1503" i="1"/>
  <c r="H1503" i="1" s="1"/>
  <c r="C1502" i="1"/>
  <c r="H1502" i="1" s="1"/>
  <c r="C1501" i="1"/>
  <c r="H1500" i="1"/>
  <c r="G1500" i="1"/>
  <c r="C1500" i="1"/>
  <c r="C1499" i="1"/>
  <c r="G1499" i="1" s="1"/>
  <c r="G1498" i="1"/>
  <c r="C1498" i="1"/>
  <c r="H1498" i="1" s="1"/>
  <c r="C1497" i="1"/>
  <c r="H1496" i="1"/>
  <c r="G1496" i="1"/>
  <c r="C1496" i="1"/>
  <c r="H1495" i="1"/>
  <c r="G1495" i="1"/>
  <c r="C1495" i="1"/>
  <c r="G1494" i="1"/>
  <c r="C1494" i="1"/>
  <c r="H1494" i="1" s="1"/>
  <c r="C1493" i="1"/>
  <c r="G1492" i="1"/>
  <c r="C1492" i="1"/>
  <c r="H1492" i="1" s="1"/>
  <c r="C1491" i="1"/>
  <c r="G1491" i="1" s="1"/>
  <c r="C1490" i="1"/>
  <c r="H1490" i="1" s="1"/>
  <c r="C1489" i="1"/>
  <c r="H1488" i="1"/>
  <c r="G1488" i="1"/>
  <c r="C1488" i="1"/>
  <c r="H1487" i="1"/>
  <c r="G1487" i="1"/>
  <c r="C1487" i="1"/>
  <c r="C1486" i="1"/>
  <c r="H1486" i="1" s="1"/>
  <c r="C1485" i="1"/>
  <c r="C1484" i="1"/>
  <c r="H1484" i="1" s="1"/>
  <c r="G1482" i="1"/>
  <c r="C1482" i="1"/>
  <c r="H1482" i="1" s="1"/>
  <c r="C1480" i="1"/>
  <c r="H1480" i="1" s="1"/>
  <c r="D1479" i="1"/>
  <c r="C1479" i="1"/>
  <c r="J1479" i="1" s="1"/>
  <c r="H1478" i="1"/>
  <c r="G1478" i="1"/>
  <c r="I1478" i="1" s="1"/>
  <c r="D1478" i="1"/>
  <c r="J1478" i="1" s="1"/>
  <c r="C1478" i="1"/>
  <c r="D1477" i="1"/>
  <c r="C1477" i="1"/>
  <c r="D1476" i="1"/>
  <c r="J1476" i="1" s="1"/>
  <c r="C1476" i="1"/>
  <c r="D1475" i="1"/>
  <c r="H1475" i="1" s="1"/>
  <c r="C1475" i="1"/>
  <c r="D1474" i="1"/>
  <c r="C1474" i="1"/>
  <c r="J1474" i="1" s="1"/>
  <c r="H1473" i="1"/>
  <c r="G1473" i="1"/>
  <c r="I1473" i="1" s="1"/>
  <c r="D1473" i="1"/>
  <c r="J1473" i="1" s="1"/>
  <c r="C1473" i="1"/>
  <c r="D1472" i="1"/>
  <c r="C1472" i="1"/>
  <c r="H1471" i="1"/>
  <c r="G1471" i="1"/>
  <c r="I1471" i="1" s="1"/>
  <c r="D1471" i="1"/>
  <c r="J1471" i="1" s="1"/>
  <c r="C1471" i="1"/>
  <c r="H1470" i="1"/>
  <c r="G1470" i="1"/>
  <c r="D1470" i="1"/>
  <c r="C1470" i="1"/>
  <c r="D1469" i="1"/>
  <c r="H1469" i="1" s="1"/>
  <c r="C1469" i="1"/>
  <c r="D1468" i="1"/>
  <c r="C1468" i="1"/>
  <c r="J1468" i="1" s="1"/>
  <c r="H1467" i="1"/>
  <c r="G1467" i="1"/>
  <c r="I1467" i="1" s="1"/>
  <c r="D1467" i="1"/>
  <c r="J1467" i="1" s="1"/>
  <c r="C1467" i="1"/>
  <c r="D1466" i="1"/>
  <c r="C1466" i="1"/>
  <c r="H1465" i="1"/>
  <c r="G1465" i="1"/>
  <c r="I1465" i="1" s="1"/>
  <c r="D1465" i="1"/>
  <c r="J1465" i="1" s="1"/>
  <c r="C1465" i="1"/>
  <c r="D1464" i="1"/>
  <c r="C1464" i="1"/>
  <c r="J1464" i="1" s="1"/>
  <c r="H1463" i="1"/>
  <c r="G1463" i="1"/>
  <c r="I1463" i="1" s="1"/>
  <c r="D1463" i="1"/>
  <c r="J1463" i="1" s="1"/>
  <c r="C1463" i="1"/>
  <c r="D1462" i="1"/>
  <c r="J1462" i="1" s="1"/>
  <c r="C1462" i="1"/>
  <c r="D1461" i="1"/>
  <c r="C1461" i="1"/>
  <c r="H1460" i="1"/>
  <c r="G1460" i="1"/>
  <c r="D1460" i="1"/>
  <c r="J1460" i="1" s="1"/>
  <c r="C1460" i="1"/>
  <c r="J1459" i="1"/>
  <c r="D1459" i="1"/>
  <c r="C1459" i="1"/>
  <c r="H1458" i="1"/>
  <c r="G1458" i="1"/>
  <c r="D1458" i="1"/>
  <c r="J1458" i="1" s="1"/>
  <c r="C1458" i="1"/>
  <c r="J1457" i="1"/>
  <c r="D1457" i="1"/>
  <c r="C1457" i="1"/>
  <c r="H1456" i="1"/>
  <c r="G1456" i="1"/>
  <c r="D1456" i="1"/>
  <c r="C1456" i="1"/>
  <c r="J1456" i="1" s="1"/>
  <c r="J1455" i="1"/>
  <c r="D1455" i="1"/>
  <c r="C1455" i="1"/>
  <c r="D1454" i="1"/>
  <c r="C1454" i="1"/>
  <c r="D1453" i="1"/>
  <c r="C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H1445" i="1"/>
  <c r="D1445" i="1"/>
  <c r="C1445" i="1"/>
  <c r="G1445" i="1" s="1"/>
  <c r="J1444" i="1"/>
  <c r="G1444" i="1"/>
  <c r="I1444" i="1" s="1"/>
  <c r="D1444" i="1"/>
  <c r="C1444" i="1"/>
  <c r="H1444" i="1" s="1"/>
  <c r="H1443" i="1"/>
  <c r="D1443" i="1"/>
  <c r="C1443" i="1"/>
  <c r="J1442" i="1"/>
  <c r="G1442" i="1"/>
  <c r="I1442" i="1" s="1"/>
  <c r="D1442" i="1"/>
  <c r="C1442" i="1"/>
  <c r="H1442" i="1" s="1"/>
  <c r="H1441" i="1"/>
  <c r="D1441" i="1"/>
  <c r="C1441" i="1"/>
  <c r="J1440" i="1"/>
  <c r="G1440" i="1"/>
  <c r="I1440" i="1" s="1"/>
  <c r="D1440" i="1"/>
  <c r="C1440" i="1"/>
  <c r="H1440" i="1" s="1"/>
  <c r="H1439" i="1"/>
  <c r="D1439" i="1"/>
  <c r="C1439" i="1"/>
  <c r="H1438" i="1"/>
  <c r="D1438" i="1"/>
  <c r="C1438" i="1"/>
  <c r="G1438" i="1" s="1"/>
  <c r="D1437" i="1"/>
  <c r="C1437" i="1"/>
  <c r="G1437" i="1" s="1"/>
  <c r="C1436" i="1"/>
  <c r="D1435" i="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H1423" i="1"/>
  <c r="D1423" i="1"/>
  <c r="C1423" i="1"/>
  <c r="G1423" i="1" s="1"/>
  <c r="D1422" i="1"/>
  <c r="C1422" i="1"/>
  <c r="G1422" i="1" s="1"/>
  <c r="D1421" i="1"/>
  <c r="C1421" i="1"/>
  <c r="H1420" i="1"/>
  <c r="D1420" i="1"/>
  <c r="C1420" i="1"/>
  <c r="G1420" i="1" s="1"/>
  <c r="H1419" i="1"/>
  <c r="D1419" i="1"/>
  <c r="C1419" i="1"/>
  <c r="G1419" i="1" s="1"/>
  <c r="D1418" i="1"/>
  <c r="C1418" i="1"/>
  <c r="G1418" i="1" s="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G1268" i="1" s="1"/>
  <c r="D1267" i="1"/>
  <c r="C1267" i="1"/>
  <c r="G1267" i="1" s="1"/>
  <c r="D1266" i="1"/>
  <c r="H1266" i="1" s="1"/>
  <c r="C1266" i="1"/>
  <c r="D1265" i="1"/>
  <c r="C1265" i="1"/>
  <c r="D1264" i="1"/>
  <c r="C1264" i="1"/>
  <c r="D1263" i="1"/>
  <c r="C1263" i="1"/>
  <c r="H1262" i="1"/>
  <c r="D1262" i="1"/>
  <c r="C1262" i="1"/>
  <c r="G1262" i="1" s="1"/>
  <c r="H1261" i="1"/>
  <c r="D1261" i="1"/>
  <c r="C1261" i="1"/>
  <c r="G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D1247" i="1"/>
  <c r="C1247" i="1"/>
  <c r="G1246" i="1"/>
  <c r="D1246" i="1"/>
  <c r="C1246" i="1"/>
  <c r="H1246" i="1" s="1"/>
  <c r="G1245" i="1"/>
  <c r="D1245" i="1"/>
  <c r="C1245" i="1"/>
  <c r="H1245" i="1" s="1"/>
  <c r="D1244" i="1"/>
  <c r="C1244" i="1"/>
  <c r="G1243" i="1"/>
  <c r="D1243" i="1"/>
  <c r="C1243" i="1"/>
  <c r="H1243" i="1" s="1"/>
  <c r="G1242" i="1"/>
  <c r="D1242" i="1"/>
  <c r="C1242" i="1"/>
  <c r="H1242" i="1" s="1"/>
  <c r="D1241" i="1"/>
  <c r="C1241" i="1"/>
  <c r="H1241" i="1" s="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D1232" i="1"/>
  <c r="C1232" i="1"/>
  <c r="H1232" i="1" s="1"/>
  <c r="G1231" i="1"/>
  <c r="D1231" i="1"/>
  <c r="C1231" i="1"/>
  <c r="H1231" i="1" s="1"/>
  <c r="G1230" i="1"/>
  <c r="D1230" i="1"/>
  <c r="C1230" i="1"/>
  <c r="H1230" i="1" s="1"/>
  <c r="G1229" i="1"/>
  <c r="D1229" i="1"/>
  <c r="C1229" i="1"/>
  <c r="H1229" i="1" s="1"/>
  <c r="D1228" i="1"/>
  <c r="C1228" i="1"/>
  <c r="H1228" i="1" s="1"/>
  <c r="C1227" i="1"/>
  <c r="G1226" i="1"/>
  <c r="D1226" i="1"/>
  <c r="C1226" i="1"/>
  <c r="H1226" i="1" s="1"/>
  <c r="G1225" i="1"/>
  <c r="D1225" i="1"/>
  <c r="C1225" i="1"/>
  <c r="H1225" i="1" s="1"/>
  <c r="G1224" i="1"/>
  <c r="D1224" i="1"/>
  <c r="C1224" i="1"/>
  <c r="H1224" i="1" s="1"/>
  <c r="G1223" i="1"/>
  <c r="D1223" i="1"/>
  <c r="C1223" i="1"/>
  <c r="H1223" i="1" s="1"/>
  <c r="G1221" i="1"/>
  <c r="D1221" i="1"/>
  <c r="C1221" i="1"/>
  <c r="H1221" i="1" s="1"/>
  <c r="G1220" i="1"/>
  <c r="D1220" i="1"/>
  <c r="C1220" i="1"/>
  <c r="H1220" i="1" s="1"/>
  <c r="G1219" i="1"/>
  <c r="D1219" i="1"/>
  <c r="C1219" i="1"/>
  <c r="H1219" i="1" s="1"/>
  <c r="G1218" i="1"/>
  <c r="D1218" i="1"/>
  <c r="C1218" i="1"/>
  <c r="H1218" i="1" s="1"/>
  <c r="D1217" i="1"/>
  <c r="C1217" i="1"/>
  <c r="H1217" i="1" s="1"/>
  <c r="D1216" i="1"/>
  <c r="C1216" i="1"/>
  <c r="D1215" i="1"/>
  <c r="G1215" i="1" s="1"/>
  <c r="C1215" i="1"/>
  <c r="G1213" i="1"/>
  <c r="D1213" i="1"/>
  <c r="C1213" i="1"/>
  <c r="H1213" i="1" s="1"/>
  <c r="D1212" i="1"/>
  <c r="G1212" i="1" s="1"/>
  <c r="C1212" i="1"/>
  <c r="C1211" i="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D1166" i="1"/>
  <c r="G1166" i="1" s="1"/>
  <c r="C1166" i="1"/>
  <c r="D1165" i="1"/>
  <c r="G1165" i="1" s="1"/>
  <c r="C1165" i="1"/>
  <c r="G1164" i="1"/>
  <c r="D1164" i="1"/>
  <c r="C1164" i="1"/>
  <c r="H1164" i="1" s="1"/>
  <c r="G1163" i="1"/>
  <c r="D1163" i="1"/>
  <c r="C1163" i="1"/>
  <c r="H1163" i="1" s="1"/>
  <c r="G1162" i="1"/>
  <c r="D1162" i="1"/>
  <c r="C1162" i="1"/>
  <c r="H1162" i="1" s="1"/>
  <c r="G1161" i="1"/>
  <c r="D1161" i="1"/>
  <c r="C1161" i="1"/>
  <c r="H1161" i="1" s="1"/>
  <c r="D1160" i="1"/>
  <c r="C1160" i="1"/>
  <c r="H1160" i="1" s="1"/>
  <c r="G1159" i="1"/>
  <c r="D1159" i="1"/>
  <c r="C1159" i="1"/>
  <c r="H1159" i="1" s="1"/>
  <c r="G1158" i="1"/>
  <c r="D1158" i="1"/>
  <c r="C1158" i="1"/>
  <c r="H1158" i="1" s="1"/>
  <c r="D1157" i="1"/>
  <c r="G1157" i="1" s="1"/>
  <c r="C1157" i="1"/>
  <c r="D1156" i="1"/>
  <c r="C1156" i="1"/>
  <c r="H1156" i="1" s="1"/>
  <c r="D1155" i="1"/>
  <c r="C1155" i="1"/>
  <c r="G1151" i="1"/>
  <c r="D1151" i="1"/>
  <c r="C1151" i="1"/>
  <c r="H1151" i="1" s="1"/>
  <c r="G1150" i="1"/>
  <c r="D1150" i="1"/>
  <c r="C1150" i="1"/>
  <c r="H1150" i="1" s="1"/>
  <c r="G1149" i="1"/>
  <c r="D1149" i="1"/>
  <c r="C1149" i="1"/>
  <c r="H1149" i="1" s="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H1115" i="1" s="1"/>
  <c r="C1115" i="1"/>
  <c r="G1114" i="1"/>
  <c r="D1114" i="1"/>
  <c r="H1114" i="1" s="1"/>
  <c r="C1114" i="1"/>
  <c r="G1113" i="1"/>
  <c r="D1113" i="1"/>
  <c r="H1113" i="1" s="1"/>
  <c r="C1113" i="1"/>
  <c r="G1112" i="1"/>
  <c r="D1112" i="1"/>
  <c r="H1112" i="1" s="1"/>
  <c r="C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C1064" i="1"/>
  <c r="H1064" i="1" s="1"/>
  <c r="H1063" i="1"/>
  <c r="G1063" i="1"/>
  <c r="D1063" i="1"/>
  <c r="C1063" i="1"/>
  <c r="D1062" i="1"/>
  <c r="C1062" i="1"/>
  <c r="H1062" i="1" s="1"/>
  <c r="D1061" i="1"/>
  <c r="C1061" i="1"/>
  <c r="H1061" i="1" s="1"/>
  <c r="H1060" i="1"/>
  <c r="G1060" i="1"/>
  <c r="D1060" i="1"/>
  <c r="C1060" i="1"/>
  <c r="H1059" i="1"/>
  <c r="G1059" i="1"/>
  <c r="D1059" i="1"/>
  <c r="C1059" i="1"/>
  <c r="H1058" i="1"/>
  <c r="G1058" i="1"/>
  <c r="D1058" i="1"/>
  <c r="C1058" i="1"/>
  <c r="H1057" i="1"/>
  <c r="G1057" i="1"/>
  <c r="D1057" i="1"/>
  <c r="C1057" i="1"/>
  <c r="C1056" i="1"/>
  <c r="H1055" i="1"/>
  <c r="G1055" i="1"/>
  <c r="D1055" i="1"/>
  <c r="C1055" i="1"/>
  <c r="D1054" i="1"/>
  <c r="C1054" i="1"/>
  <c r="H1054" i="1" s="1"/>
  <c r="H1053" i="1"/>
  <c r="G1053" i="1"/>
  <c r="D1053" i="1"/>
  <c r="C1053" i="1"/>
  <c r="H1052" i="1"/>
  <c r="G1052" i="1"/>
  <c r="D1052" i="1"/>
  <c r="C1052" i="1"/>
  <c r="H1051" i="1"/>
  <c r="G1051" i="1"/>
  <c r="D1051" i="1"/>
  <c r="C1051" i="1"/>
  <c r="D1050" i="1"/>
  <c r="C1050" i="1"/>
  <c r="H1050" i="1" s="1"/>
  <c r="H1049" i="1"/>
  <c r="G1049" i="1"/>
  <c r="D1049" i="1"/>
  <c r="C1049" i="1"/>
  <c r="C1048" i="1"/>
  <c r="C1047" i="1"/>
  <c r="H1045" i="1"/>
  <c r="G1045" i="1"/>
  <c r="D1045" i="1"/>
  <c r="C1045" i="1"/>
  <c r="H1044" i="1"/>
  <c r="G1044" i="1"/>
  <c r="D1044" i="1"/>
  <c r="C1044" i="1"/>
  <c r="H1043" i="1"/>
  <c r="G1043" i="1"/>
  <c r="D1043" i="1"/>
  <c r="C1043" i="1"/>
  <c r="D1042" i="1"/>
  <c r="C1042" i="1"/>
  <c r="D1041" i="1"/>
  <c r="C1041" i="1"/>
  <c r="H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G1033" i="1" s="1"/>
  <c r="D1032" i="1"/>
  <c r="C1032" i="1"/>
  <c r="H1032" i="1" s="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C1015" i="1"/>
  <c r="H1015" i="1" s="1"/>
  <c r="H1014" i="1"/>
  <c r="G1014" i="1"/>
  <c r="D1014" i="1"/>
  <c r="C1014" i="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C1003" i="1"/>
  <c r="H1003" i="1" s="1"/>
  <c r="D1002" i="1"/>
  <c r="C1002" i="1"/>
  <c r="H1002" i="1" s="1"/>
  <c r="H1001" i="1"/>
  <c r="G1001" i="1"/>
  <c r="D1001" i="1"/>
  <c r="C1001" i="1"/>
  <c r="D1000" i="1"/>
  <c r="C1000" i="1"/>
  <c r="H1000" i="1" s="1"/>
  <c r="D999" i="1"/>
  <c r="C999" i="1"/>
  <c r="D998" i="1"/>
  <c r="C998" i="1"/>
  <c r="H998" i="1" s="1"/>
  <c r="D996" i="1"/>
  <c r="H996" i="1" s="1"/>
  <c r="C996" i="1"/>
  <c r="H995" i="1"/>
  <c r="G995" i="1"/>
  <c r="D995" i="1"/>
  <c r="C995" i="1"/>
  <c r="H994" i="1"/>
  <c r="G994" i="1"/>
  <c r="D994" i="1"/>
  <c r="C994" i="1"/>
  <c r="D993" i="1"/>
  <c r="G993" i="1" s="1"/>
  <c r="C993" i="1"/>
  <c r="D992" i="1"/>
  <c r="C992" i="1"/>
  <c r="H992" i="1" s="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C822" i="1"/>
  <c r="H822" i="1" s="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D751" i="1"/>
  <c r="C751" i="1"/>
  <c r="H751" i="1" s="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D718" i="1"/>
  <c r="C718" i="1"/>
  <c r="H718" i="1" s="1"/>
  <c r="D717" i="1"/>
  <c r="H717" i="1" s="1"/>
  <c r="C717" i="1"/>
  <c r="D716" i="1"/>
  <c r="C716" i="1"/>
  <c r="D715" i="1"/>
  <c r="C715" i="1"/>
  <c r="H715" i="1" s="1"/>
  <c r="D714" i="1"/>
  <c r="C714" i="1"/>
  <c r="H714" i="1" s="1"/>
  <c r="D713" i="1"/>
  <c r="C713" i="1"/>
  <c r="H713" i="1" s="1"/>
  <c r="H712" i="1"/>
  <c r="G712" i="1"/>
  <c r="D712" i="1"/>
  <c r="C712" i="1"/>
  <c r="D711" i="1"/>
  <c r="C711" i="1"/>
  <c r="H711" i="1" s="1"/>
  <c r="D710" i="1"/>
  <c r="C710" i="1"/>
  <c r="H710" i="1" s="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H646" i="1"/>
  <c r="G646" i="1"/>
  <c r="D646" i="1"/>
  <c r="C646" i="1"/>
  <c r="D645" i="1"/>
  <c r="D644" i="1"/>
  <c r="G644" i="1" s="1"/>
  <c r="C644" i="1"/>
  <c r="D643" i="1"/>
  <c r="G643" i="1" s="1"/>
  <c r="C643" i="1"/>
  <c r="D642" i="1"/>
  <c r="G642" i="1" s="1"/>
  <c r="C642" i="1"/>
  <c r="H642" i="1" s="1"/>
  <c r="G641" i="1"/>
  <c r="D641" i="1"/>
  <c r="C641" i="1"/>
  <c r="H641" i="1" s="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H412"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G291" i="1" s="1"/>
  <c r="C291" i="1"/>
  <c r="H291" i="1" s="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D247" i="1"/>
  <c r="H247" i="1" s="1"/>
  <c r="C247" i="1"/>
  <c r="H246" i="1"/>
  <c r="G246" i="1"/>
  <c r="D246" i="1"/>
  <c r="C246" i="1"/>
  <c r="H245" i="1"/>
  <c r="G245" i="1"/>
  <c r="D245" i="1"/>
  <c r="C245" i="1"/>
  <c r="H244" i="1"/>
  <c r="G244" i="1"/>
  <c r="D244" i="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H210" i="1" s="1"/>
  <c r="D209" i="1"/>
  <c r="C209" i="1"/>
  <c r="H209" i="1" s="1"/>
  <c r="H208" i="1"/>
  <c r="G208" i="1"/>
  <c r="D208" i="1"/>
  <c r="C208" i="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D189" i="1"/>
  <c r="C189" i="1"/>
  <c r="H189" i="1" s="1"/>
  <c r="H188" i="1"/>
  <c r="G188" i="1"/>
  <c r="D188" i="1"/>
  <c r="C188" i="1"/>
  <c r="D187" i="1"/>
  <c r="C187" i="1"/>
  <c r="H187" i="1" s="1"/>
  <c r="H186" i="1"/>
  <c r="D186" i="1"/>
  <c r="G186" i="1" s="1"/>
  <c r="C186" i="1"/>
  <c r="D185" i="1"/>
  <c r="C185" i="1"/>
  <c r="H185" i="1" s="1"/>
  <c r="D184" i="1"/>
  <c r="C184" i="1"/>
  <c r="H183" i="1"/>
  <c r="G183" i="1"/>
  <c r="D183" i="1"/>
  <c r="C183" i="1"/>
  <c r="D182" i="1"/>
  <c r="C182" i="1"/>
  <c r="H182" i="1" s="1"/>
  <c r="D181" i="1"/>
  <c r="C181" i="1"/>
  <c r="H181" i="1" s="1"/>
  <c r="D180" i="1"/>
  <c r="C180" i="1"/>
  <c r="H180" i="1" s="1"/>
  <c r="D179" i="1"/>
  <c r="G179" i="1" s="1"/>
  <c r="C179" i="1"/>
  <c r="D178" i="1"/>
  <c r="G178" i="1" s="1"/>
  <c r="C178" i="1"/>
  <c r="D177" i="1"/>
  <c r="G177" i="1" s="1"/>
  <c r="C177" i="1"/>
  <c r="H177" i="1" s="1"/>
  <c r="G176" i="1"/>
  <c r="D176" i="1"/>
  <c r="C176" i="1"/>
  <c r="H176" i="1" s="1"/>
  <c r="D175" i="1"/>
  <c r="G175" i="1" s="1"/>
  <c r="C175" i="1"/>
  <c r="H174" i="1"/>
  <c r="D174" i="1"/>
  <c r="C174" i="1"/>
  <c r="G174" i="1" s="1"/>
  <c r="D173" i="1"/>
  <c r="C173" i="1"/>
  <c r="G172" i="1"/>
  <c r="D172" i="1"/>
  <c r="H172" i="1" s="1"/>
  <c r="C172" i="1"/>
  <c r="H171" i="1"/>
  <c r="G171" i="1"/>
  <c r="D171" i="1"/>
  <c r="C171" i="1"/>
  <c r="D170" i="1"/>
  <c r="H170" i="1" s="1"/>
  <c r="C170" i="1"/>
  <c r="H169" i="1"/>
  <c r="D169" i="1"/>
  <c r="C169" i="1"/>
  <c r="G169" i="1" s="1"/>
  <c r="H168" i="1"/>
  <c r="D168" i="1"/>
  <c r="C168" i="1"/>
  <c r="H167" i="1"/>
  <c r="D167" i="1"/>
  <c r="C167" i="1"/>
  <c r="H166" i="1"/>
  <c r="D166" i="1"/>
  <c r="C166" i="1"/>
  <c r="G166" i="1" s="1"/>
  <c r="H164" i="1"/>
  <c r="G164" i="1"/>
  <c r="D164" i="1"/>
  <c r="C164" i="1"/>
  <c r="H163" i="1"/>
  <c r="D163" i="1"/>
  <c r="C163" i="1"/>
  <c r="D162" i="1"/>
  <c r="H162" i="1" s="1"/>
  <c r="C162" i="1"/>
  <c r="D161" i="1"/>
  <c r="C161" i="1"/>
  <c r="H161" i="1" s="1"/>
  <c r="D160" i="1"/>
  <c r="C160" i="1"/>
  <c r="H158" i="1"/>
  <c r="G158" i="1"/>
  <c r="D158" i="1"/>
  <c r="C158" i="1"/>
  <c r="D157" i="1"/>
  <c r="C157" i="1"/>
  <c r="H157" i="1" s="1"/>
  <c r="H156" i="1"/>
  <c r="G156" i="1"/>
  <c r="D156" i="1"/>
  <c r="C156" i="1"/>
  <c r="C155" i="1"/>
  <c r="D154" i="1"/>
  <c r="H154" i="1" s="1"/>
  <c r="C154" i="1"/>
  <c r="H153" i="1"/>
  <c r="G153" i="1"/>
  <c r="D153" i="1"/>
  <c r="C153" i="1"/>
  <c r="H152" i="1"/>
  <c r="G152" i="1"/>
  <c r="D152" i="1"/>
  <c r="C152" i="1"/>
  <c r="D151" i="1"/>
  <c r="C151" i="1"/>
  <c r="G151" i="1" s="1"/>
  <c r="G150" i="1"/>
  <c r="D150" i="1"/>
  <c r="C150" i="1"/>
  <c r="H150" i="1" s="1"/>
  <c r="D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D131" i="1"/>
  <c r="C131" i="1"/>
  <c r="H131" i="1" s="1"/>
  <c r="D130" i="1"/>
  <c r="C130" i="1"/>
  <c r="D129" i="1"/>
  <c r="H128" i="1"/>
  <c r="G128" i="1"/>
  <c r="D128" i="1"/>
  <c r="C128" i="1"/>
  <c r="H127" i="1"/>
  <c r="G127" i="1"/>
  <c r="D127" i="1"/>
  <c r="C127" i="1"/>
  <c r="H126" i="1"/>
  <c r="G126" i="1"/>
  <c r="D126" i="1"/>
  <c r="C126" i="1"/>
  <c r="D125" i="1"/>
  <c r="G125" i="1" s="1"/>
  <c r="C125" i="1"/>
  <c r="D124" i="1"/>
  <c r="G124" i="1" s="1"/>
  <c r="C124" i="1"/>
  <c r="H124" i="1" s="1"/>
  <c r="D123" i="1"/>
  <c r="C123" i="1"/>
  <c r="H123" i="1" s="1"/>
  <c r="H122" i="1"/>
  <c r="G122" i="1"/>
  <c r="D122" i="1"/>
  <c r="C122" i="1"/>
  <c r="D121" i="1"/>
  <c r="C121" i="1"/>
  <c r="H121"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8" i="1"/>
  <c r="H77" i="1"/>
  <c r="G77" i="1"/>
  <c r="D77" i="1"/>
  <c r="C77" i="1"/>
  <c r="H76" i="1"/>
  <c r="G76" i="1"/>
  <c r="D76" i="1"/>
  <c r="C76" i="1"/>
  <c r="H75" i="1"/>
  <c r="G75" i="1"/>
  <c r="D75" i="1"/>
  <c r="C75" i="1"/>
  <c r="H74" i="1"/>
  <c r="G74" i="1"/>
  <c r="D74" i="1"/>
  <c r="C74" i="1"/>
  <c r="H73" i="1"/>
  <c r="G73" i="1"/>
  <c r="D73" i="1"/>
  <c r="C73" i="1"/>
  <c r="D72" i="1"/>
  <c r="G72" i="1" s="1"/>
  <c r="C72" i="1"/>
  <c r="H71" i="1"/>
  <c r="G71" i="1"/>
  <c r="D71" i="1"/>
  <c r="C71" i="1"/>
  <c r="D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H56" i="1" s="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751" i="1" l="1"/>
  <c r="G717" i="1"/>
  <c r="H1165" i="1"/>
  <c r="G1469" i="1"/>
  <c r="G1475" i="1"/>
  <c r="G1476" i="1"/>
  <c r="I1476" i="1" s="1"/>
  <c r="H1476" i="1"/>
  <c r="F107" i="6"/>
  <c r="H1491" i="1"/>
  <c r="G1578" i="1"/>
  <c r="C1576" i="1"/>
  <c r="G1576" i="1" s="1"/>
  <c r="G1510" i="1"/>
  <c r="G1266" i="1"/>
  <c r="G1480" i="1"/>
  <c r="H1576" i="1"/>
  <c r="H1211" i="1"/>
  <c r="D1154" i="1"/>
  <c r="G1530" i="1"/>
  <c r="G1520" i="1"/>
  <c r="G1519" i="1"/>
  <c r="H1499" i="1"/>
  <c r="G1503" i="1"/>
  <c r="C1483" i="1"/>
  <c r="G1484" i="1"/>
  <c r="G1265" i="1"/>
  <c r="E283" i="9"/>
  <c r="B283" i="9" s="1"/>
  <c r="H654" i="1"/>
  <c r="G654" i="1"/>
  <c r="H1155" i="1"/>
  <c r="G1264" i="1"/>
  <c r="F238" i="5"/>
  <c r="H1216" i="1"/>
  <c r="G1263" i="1"/>
  <c r="H1247" i="1"/>
  <c r="H1244" i="1"/>
  <c r="H1227" i="1"/>
  <c r="E245" i="5"/>
  <c r="D1222" i="1" s="1"/>
  <c r="F250" i="5"/>
  <c r="H1215" i="1"/>
  <c r="F239" i="5"/>
  <c r="H1212" i="1"/>
  <c r="H1166" i="1"/>
  <c r="E290" i="9"/>
  <c r="B290" i="9" s="1"/>
  <c r="H1157" i="1"/>
  <c r="H1124" i="1"/>
  <c r="F146" i="5"/>
  <c r="E287" i="9"/>
  <c r="B287" i="9" s="1"/>
  <c r="F78" i="5"/>
  <c r="H1056" i="1"/>
  <c r="H1047" i="1"/>
  <c r="H1048" i="1"/>
  <c r="D1048" i="1"/>
  <c r="F63" i="5"/>
  <c r="H1042" i="1"/>
  <c r="C1030" i="1"/>
  <c r="H1030" i="1" s="1"/>
  <c r="H1265" i="1"/>
  <c r="G1247" i="1"/>
  <c r="G1244" i="1"/>
  <c r="G1241" i="1"/>
  <c r="G1240" i="1"/>
  <c r="G1232" i="1"/>
  <c r="G1228" i="1"/>
  <c r="G1227" i="1"/>
  <c r="G1217" i="1"/>
  <c r="G1216" i="1"/>
  <c r="G1160" i="1"/>
  <c r="G1156" i="1"/>
  <c r="G1155" i="1"/>
  <c r="G1148" i="1"/>
  <c r="G1138" i="1"/>
  <c r="G1062" i="1"/>
  <c r="G1056" i="1"/>
  <c r="G1061" i="1"/>
  <c r="G1054" i="1"/>
  <c r="G1047" i="1"/>
  <c r="G1048" i="1"/>
  <c r="G1050" i="1"/>
  <c r="G1041" i="1"/>
  <c r="G1042" i="1"/>
  <c r="G1032" i="1"/>
  <c r="G1013" i="1"/>
  <c r="G1015" i="1"/>
  <c r="G1006" i="1"/>
  <c r="G1004" i="1"/>
  <c r="G1003" i="1"/>
  <c r="G1002" i="1"/>
  <c r="G1000" i="1"/>
  <c r="H999" i="1"/>
  <c r="G999" i="1"/>
  <c r="E12" i="5"/>
  <c r="D990" i="1" s="1"/>
  <c r="H997" i="1"/>
  <c r="G997" i="1"/>
  <c r="G998" i="1"/>
  <c r="D12" i="5"/>
  <c r="C990" i="1" s="1"/>
  <c r="H990" i="1" s="1"/>
  <c r="F19" i="5"/>
  <c r="G996" i="1"/>
  <c r="H993" i="1"/>
  <c r="C991" i="1"/>
  <c r="H991" i="1" s="1"/>
  <c r="G992" i="1"/>
  <c r="F13" i="5"/>
  <c r="H719" i="1"/>
  <c r="H716" i="1"/>
  <c r="E39" i="9"/>
  <c r="B39" i="9" s="1"/>
  <c r="H691" i="1"/>
  <c r="H649" i="1"/>
  <c r="E22" i="9"/>
  <c r="B22" i="9" s="1"/>
  <c r="H643" i="1"/>
  <c r="H644" i="1"/>
  <c r="F652" i="4"/>
  <c r="E273" i="9"/>
  <c r="B273" i="9" s="1"/>
  <c r="H191" i="1"/>
  <c r="H178" i="1"/>
  <c r="F177" i="4"/>
  <c r="G170" i="1"/>
  <c r="E284" i="9"/>
  <c r="B284" i="9" s="1"/>
  <c r="H413" i="1"/>
  <c r="H290" i="1"/>
  <c r="F418" i="4"/>
  <c r="D411" i="1"/>
  <c r="H637" i="1"/>
  <c r="G371" i="1"/>
  <c r="E350" i="4"/>
  <c r="D345" i="1" s="1"/>
  <c r="E407" i="4"/>
  <c r="D402" i="1" s="1"/>
  <c r="H364" i="1"/>
  <c r="G243" i="1"/>
  <c r="E224" i="4"/>
  <c r="D220" i="1" s="1"/>
  <c r="G247" i="1"/>
  <c r="F247" i="4"/>
  <c r="F210" i="4"/>
  <c r="H184" i="1"/>
  <c r="E46" i="9"/>
  <c r="B46" i="9" s="1"/>
  <c r="F220" i="9"/>
  <c r="B220" i="9" s="1"/>
  <c r="E42" i="9"/>
  <c r="B42" i="9" s="1"/>
  <c r="H179" i="1"/>
  <c r="F218" i="9"/>
  <c r="B218" i="9" s="1"/>
  <c r="E41" i="9"/>
  <c r="B41" i="9" s="1"/>
  <c r="G173" i="1"/>
  <c r="H175" i="1"/>
  <c r="G168" i="1"/>
  <c r="D165" i="1"/>
  <c r="G167" i="1"/>
  <c r="F169" i="4"/>
  <c r="G163" i="1"/>
  <c r="G162" i="1"/>
  <c r="F164" i="4"/>
  <c r="H160" i="1"/>
  <c r="E152" i="4"/>
  <c r="H155" i="1"/>
  <c r="F159" i="4"/>
  <c r="G154" i="1"/>
  <c r="H151" i="1"/>
  <c r="C149" i="1"/>
  <c r="G149" i="1" s="1"/>
  <c r="H149" i="1"/>
  <c r="G135" i="1"/>
  <c r="G146" i="1"/>
  <c r="H130" i="1"/>
  <c r="H120" i="1"/>
  <c r="H125" i="1"/>
  <c r="F128" i="4"/>
  <c r="F124" i="4"/>
  <c r="G113" i="1"/>
  <c r="E106" i="4"/>
  <c r="D102" i="1" s="1"/>
  <c r="H102" i="1" s="1"/>
  <c r="G108" i="1"/>
  <c r="F106" i="4"/>
  <c r="F112" i="4"/>
  <c r="E37" i="9"/>
  <c r="B37" i="9" s="1"/>
  <c r="H81" i="1"/>
  <c r="H79" i="1"/>
  <c r="E34" i="9"/>
  <c r="B34" i="9" s="1"/>
  <c r="H72" i="1"/>
  <c r="H55" i="1"/>
  <c r="G121" i="1"/>
  <c r="G123" i="1"/>
  <c r="G120" i="1"/>
  <c r="G822" i="1"/>
  <c r="B226" i="9"/>
  <c r="G719" i="1"/>
  <c r="G718" i="1"/>
  <c r="G716" i="1"/>
  <c r="G715" i="1"/>
  <c r="G714" i="1"/>
  <c r="G713" i="1"/>
  <c r="G711" i="1"/>
  <c r="E40" i="9"/>
  <c r="B40" i="9" s="1"/>
  <c r="G710" i="1"/>
  <c r="G709" i="1"/>
  <c r="G703" i="1"/>
  <c r="G649" i="1"/>
  <c r="G647" i="1"/>
  <c r="C645" i="1"/>
  <c r="D363" i="4"/>
  <c r="G364" i="1"/>
  <c r="G365" i="1"/>
  <c r="G413" i="1"/>
  <c r="G290" i="1"/>
  <c r="F416" i="4"/>
  <c r="C220" i="1"/>
  <c r="E56" i="9"/>
  <c r="B56" i="9" s="1"/>
  <c r="C206" i="1"/>
  <c r="H206" i="1" s="1"/>
  <c r="G210" i="1"/>
  <c r="D196" i="4"/>
  <c r="F196" i="4" s="1"/>
  <c r="G209" i="1"/>
  <c r="G206" i="1"/>
  <c r="G207" i="1"/>
  <c r="C192" i="1"/>
  <c r="G191" i="1"/>
  <c r="G189" i="1"/>
  <c r="G187" i="1"/>
  <c r="B222" i="9"/>
  <c r="G184" i="1"/>
  <c r="G185" i="1"/>
  <c r="G182" i="1"/>
  <c r="E44" i="9"/>
  <c r="B44" i="9" s="1"/>
  <c r="G181" i="1"/>
  <c r="G180" i="1"/>
  <c r="F219" i="9"/>
  <c r="B219" i="9" s="1"/>
  <c r="H173" i="1"/>
  <c r="C165" i="1"/>
  <c r="G160" i="1"/>
  <c r="G161" i="1"/>
  <c r="G155" i="1"/>
  <c r="G157" i="1"/>
  <c r="F214" i="9"/>
  <c r="B214" i="9" s="1"/>
  <c r="G130" i="1"/>
  <c r="G131" i="1"/>
  <c r="F82" i="4"/>
  <c r="C78" i="1"/>
  <c r="G79" i="1"/>
  <c r="G81" i="1"/>
  <c r="F83" i="4"/>
  <c r="D50" i="4"/>
  <c r="C70" i="1"/>
  <c r="G55" i="1"/>
  <c r="G56" i="1"/>
  <c r="E25" i="9"/>
  <c r="B25" i="9" s="1"/>
  <c r="E26" i="9"/>
  <c r="B26" i="9" s="1"/>
  <c r="F216" i="9"/>
  <c r="B216" i="9" s="1"/>
  <c r="H1263" i="1"/>
  <c r="H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G1417" i="1"/>
  <c r="H1417" i="1"/>
  <c r="G1425" i="1"/>
  <c r="H1425" i="1"/>
  <c r="G1433" i="1"/>
  <c r="H1433" i="1"/>
  <c r="J1466" i="1"/>
  <c r="J1472" i="1"/>
  <c r="J1477"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G1421" i="1"/>
  <c r="H1421" i="1"/>
  <c r="G1429" i="1"/>
  <c r="H1429" i="1"/>
  <c r="H1264" i="1"/>
  <c r="H1268" i="1"/>
  <c r="G1481" i="1"/>
  <c r="H1481" i="1"/>
  <c r="G1490" i="1"/>
  <c r="G1497" i="1"/>
  <c r="H1497" i="1"/>
  <c r="G1506" i="1"/>
  <c r="G1513" i="1"/>
  <c r="H1513" i="1"/>
  <c r="G1522" i="1"/>
  <c r="G1529" i="1"/>
  <c r="H1529" i="1"/>
  <c r="G1538" i="1"/>
  <c r="G1545" i="1"/>
  <c r="H1545" i="1"/>
  <c r="G1554" i="1"/>
  <c r="G1561" i="1"/>
  <c r="H1561" i="1"/>
  <c r="G1570" i="1"/>
  <c r="G1577" i="1"/>
  <c r="H1577" i="1"/>
  <c r="E6" i="4"/>
  <c r="H20" i="9"/>
  <c r="G20" i="9"/>
  <c r="F152" i="4"/>
  <c r="F351" i="4"/>
  <c r="D350" i="4"/>
  <c r="I1446" i="1"/>
  <c r="I1448" i="1"/>
  <c r="I1450" i="1"/>
  <c r="I1452" i="1"/>
  <c r="G1454" i="1"/>
  <c r="H1454" i="1"/>
  <c r="I1456" i="1"/>
  <c r="I1458" i="1"/>
  <c r="I1460" i="1"/>
  <c r="G1462" i="1"/>
  <c r="H1462" i="1"/>
  <c r="G1464" i="1"/>
  <c r="H1464" i="1"/>
  <c r="G1466" i="1"/>
  <c r="H1466" i="1"/>
  <c r="G1468" i="1"/>
  <c r="H1468" i="1"/>
  <c r="G1472" i="1"/>
  <c r="H1472" i="1"/>
  <c r="G1474" i="1"/>
  <c r="H1474" i="1"/>
  <c r="G1477" i="1"/>
  <c r="H1477" i="1"/>
  <c r="G1479" i="1"/>
  <c r="H1479" i="1"/>
  <c r="G1485" i="1"/>
  <c r="H1485" i="1"/>
  <c r="G1501" i="1"/>
  <c r="H1501" i="1"/>
  <c r="G1533" i="1"/>
  <c r="H1533" i="1"/>
  <c r="G1549" i="1"/>
  <c r="H1549" i="1"/>
  <c r="G1565" i="1"/>
  <c r="H1565" i="1"/>
  <c r="F7" i="4"/>
  <c r="E408" i="4"/>
  <c r="D403" i="1" s="1"/>
  <c r="G1489" i="1"/>
  <c r="H1489" i="1"/>
  <c r="G1505" i="1"/>
  <c r="H1505" i="1"/>
  <c r="G1521" i="1"/>
  <c r="H1521" i="1"/>
  <c r="G1537" i="1"/>
  <c r="H1537" i="1"/>
  <c r="G1553" i="1"/>
  <c r="H1553" i="1"/>
  <c r="G1569" i="1"/>
  <c r="H1569" i="1"/>
  <c r="F299" i="4"/>
  <c r="D298" i="4"/>
  <c r="E420" i="4"/>
  <c r="E636" i="4"/>
  <c r="D630" i="1" s="1"/>
  <c r="H1418" i="1"/>
  <c r="H1422" i="1"/>
  <c r="H1426" i="1"/>
  <c r="H1430" i="1"/>
  <c r="H1434" i="1"/>
  <c r="H1437" i="1"/>
  <c r="J1439" i="1"/>
  <c r="G1439" i="1"/>
  <c r="I1439" i="1" s="1"/>
  <c r="J1441" i="1"/>
  <c r="G1441" i="1"/>
  <c r="I1441" i="1" s="1"/>
  <c r="J1443" i="1"/>
  <c r="G1443" i="1"/>
  <c r="I1443" i="1" s="1"/>
  <c r="G1447" i="1"/>
  <c r="I1447" i="1" s="1"/>
  <c r="H1447" i="1"/>
  <c r="G1449" i="1"/>
  <c r="I1449" i="1" s="1"/>
  <c r="H1449" i="1"/>
  <c r="G1451" i="1"/>
  <c r="I1451" i="1" s="1"/>
  <c r="H1451" i="1"/>
  <c r="G1453" i="1"/>
  <c r="H1453" i="1"/>
  <c r="G1455" i="1"/>
  <c r="I1455" i="1" s="1"/>
  <c r="H1455" i="1"/>
  <c r="G1457" i="1"/>
  <c r="I1457" i="1" s="1"/>
  <c r="H1457" i="1"/>
  <c r="G1459" i="1"/>
  <c r="I1459" i="1" s="1"/>
  <c r="H1459" i="1"/>
  <c r="G1461" i="1"/>
  <c r="H1461" i="1"/>
  <c r="G1486" i="1"/>
  <c r="G1493" i="1"/>
  <c r="H1493" i="1"/>
  <c r="G1502" i="1"/>
  <c r="G1509" i="1"/>
  <c r="H1509" i="1"/>
  <c r="G1525" i="1"/>
  <c r="H1525" i="1"/>
  <c r="G1534" i="1"/>
  <c r="G1541" i="1"/>
  <c r="H1541" i="1"/>
  <c r="G1550" i="1"/>
  <c r="G1557" i="1"/>
  <c r="H1557" i="1"/>
  <c r="G1566" i="1"/>
  <c r="G1573" i="1"/>
  <c r="H1573" i="1"/>
  <c r="F45" i="4"/>
  <c r="F125" i="4"/>
  <c r="F153" i="4"/>
  <c r="D163" i="4"/>
  <c r="F197" i="4"/>
  <c r="F300" i="4"/>
  <c r="F352" i="4"/>
  <c r="E644" i="4"/>
  <c r="D638" i="1" s="1"/>
  <c r="D421" i="4"/>
  <c r="F581" i="4"/>
  <c r="F603" i="4"/>
  <c r="F69" i="5"/>
  <c r="G292" i="9"/>
  <c r="E292" i="9" s="1"/>
  <c r="B292" i="9" s="1"/>
  <c r="F206" i="5"/>
  <c r="D133" i="4"/>
  <c r="D215" i="4"/>
  <c r="D263" i="4"/>
  <c r="D459" i="4"/>
  <c r="D529" i="4"/>
  <c r="D593" i="4"/>
  <c r="D42" i="8"/>
  <c r="E237" i="5"/>
  <c r="E5" i="7"/>
  <c r="D43" i="8"/>
  <c r="F8" i="5"/>
  <c r="F70" i="5"/>
  <c r="E286" i="9"/>
  <c r="B286" i="9" s="1"/>
  <c r="D177" i="5"/>
  <c r="F207" i="5"/>
  <c r="F36" i="6"/>
  <c r="F94" i="6"/>
  <c r="F130" i="6"/>
  <c r="E61" i="9"/>
  <c r="B61" i="9" s="1"/>
  <c r="E291" i="9"/>
  <c r="B291" i="9" s="1"/>
  <c r="E87" i="5"/>
  <c r="D1065" i="1" s="1"/>
  <c r="D118" i="5"/>
  <c r="D68" i="5" s="1"/>
  <c r="E176" i="5"/>
  <c r="D245" i="5"/>
  <c r="F190" i="5"/>
  <c r="F5" i="6"/>
  <c r="D141" i="6"/>
  <c r="G299" i="9" s="1"/>
  <c r="E299" i="9" s="1"/>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H164" i="9"/>
  <c r="G164" i="9"/>
  <c r="G163" i="9"/>
  <c r="E163" i="9" s="1"/>
  <c r="B163" i="9" s="1"/>
  <c r="G162" i="9"/>
  <c r="E162" i="9" s="1"/>
  <c r="B162" i="9" s="1"/>
  <c r="G161" i="9"/>
  <c r="E161" i="9" s="1"/>
  <c r="B161"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7" i="9"/>
  <c r="E167" i="9" s="1"/>
  <c r="B167" i="9" s="1"/>
  <c r="G166" i="9"/>
  <c r="E166" i="9" s="1"/>
  <c r="B166" i="9" s="1"/>
  <c r="H165" i="9"/>
  <c r="I10" i="9"/>
  <c r="F227" i="9"/>
  <c r="B227" i="9" s="1"/>
  <c r="F235" i="9"/>
  <c r="B235" i="9" s="1"/>
  <c r="F243" i="9"/>
  <c r="B243" i="9" s="1"/>
  <c r="F251" i="9"/>
  <c r="B251" i="9" s="1"/>
  <c r="F259" i="9"/>
  <c r="B259" i="9" s="1"/>
  <c r="F267" i="9"/>
  <c r="B267" i="9" s="1"/>
  <c r="E279" i="9"/>
  <c r="B279" i="9" s="1"/>
  <c r="B246" i="9"/>
  <c r="B254" i="9"/>
  <c r="B262" i="9"/>
  <c r="F231" i="9"/>
  <c r="B231" i="9" s="1"/>
  <c r="F239" i="9"/>
  <c r="B239" i="9" s="1"/>
  <c r="F247" i="9"/>
  <c r="B247" i="9" s="1"/>
  <c r="F255" i="9"/>
  <c r="B255" i="9" s="1"/>
  <c r="F263" i="9"/>
  <c r="B263" i="9" s="1"/>
  <c r="B268" i="9"/>
  <c r="F271" i="9"/>
  <c r="B271" i="9" s="1"/>
  <c r="B281" i="9"/>
  <c r="G294" i="9" l="1"/>
  <c r="E294" i="9" s="1"/>
  <c r="B294" i="9" s="1"/>
  <c r="H1483" i="1"/>
  <c r="G1483" i="1"/>
  <c r="G1030" i="1"/>
  <c r="F12" i="5"/>
  <c r="E7" i="5"/>
  <c r="I20" i="3" s="1"/>
  <c r="D7" i="5"/>
  <c r="C985" i="1" s="1"/>
  <c r="G990" i="1"/>
  <c r="G991" i="1"/>
  <c r="F212" i="9"/>
  <c r="B212" i="9" s="1"/>
  <c r="F644" i="4"/>
  <c r="H411" i="1"/>
  <c r="G411" i="1"/>
  <c r="F224" i="4"/>
  <c r="E151" i="4"/>
  <c r="D148" i="1"/>
  <c r="G102" i="1"/>
  <c r="G645" i="1"/>
  <c r="H645" i="1"/>
  <c r="F363" i="4"/>
  <c r="C358" i="1"/>
  <c r="G220" i="1"/>
  <c r="H220" i="1"/>
  <c r="D151" i="4"/>
  <c r="H17" i="3" s="1"/>
  <c r="H192" i="1"/>
  <c r="G192" i="1"/>
  <c r="G165" i="1"/>
  <c r="H165" i="1"/>
  <c r="H78" i="1"/>
  <c r="G78" i="1"/>
  <c r="G70" i="1"/>
  <c r="H70" i="1"/>
  <c r="F50" i="4"/>
  <c r="C46" i="1"/>
  <c r="H21" i="3"/>
  <c r="C1046" i="1"/>
  <c r="E298" i="9"/>
  <c r="B299" i="9"/>
  <c r="E165" i="9"/>
  <c r="B165" i="9" s="1"/>
  <c r="F245" i="5"/>
  <c r="C1222" i="1"/>
  <c r="H1065" i="1"/>
  <c r="G1065" i="1"/>
  <c r="D1436" i="1"/>
  <c r="I29" i="3"/>
  <c r="D528" i="4"/>
  <c r="F529" i="4"/>
  <c r="C523" i="1"/>
  <c r="F133" i="4"/>
  <c r="C129" i="1"/>
  <c r="D6" i="4"/>
  <c r="I1477" i="1"/>
  <c r="I1472" i="1"/>
  <c r="I1466" i="1"/>
  <c r="I1462" i="1"/>
  <c r="E412" i="4"/>
  <c r="I16" i="3"/>
  <c r="D2" i="1"/>
  <c r="D237" i="5"/>
  <c r="I23" i="3"/>
  <c r="D1214" i="1"/>
  <c r="F459" i="4"/>
  <c r="C453" i="1"/>
  <c r="E164" i="9"/>
  <c r="B164" i="9" s="1"/>
  <c r="E175" i="5"/>
  <c r="D1152" i="1" s="1"/>
  <c r="I22" i="3"/>
  <c r="D1153" i="1"/>
  <c r="K1432" i="9"/>
  <c r="G295" i="9"/>
  <c r="E295" i="9" s="1"/>
  <c r="B295" i="9" s="1"/>
  <c r="I34" i="3"/>
  <c r="C1517" i="1"/>
  <c r="F263" i="4"/>
  <c r="C259" i="1"/>
  <c r="E68" i="5"/>
  <c r="F68" i="5" s="1"/>
  <c r="G297" i="9"/>
  <c r="E297" i="9" s="1"/>
  <c r="F421" i="4"/>
  <c r="D420" i="4"/>
  <c r="C415" i="1"/>
  <c r="E635" i="4"/>
  <c r="D629" i="1" s="1"/>
  <c r="D414" i="1"/>
  <c r="I1479" i="1"/>
  <c r="I1474" i="1"/>
  <c r="I1468" i="1"/>
  <c r="I1464" i="1"/>
  <c r="D408" i="4"/>
  <c r="F350" i="4"/>
  <c r="C345" i="1"/>
  <c r="E20" i="9"/>
  <c r="B191" i="9"/>
  <c r="F141" i="6"/>
  <c r="H28" i="3"/>
  <c r="C1435" i="1"/>
  <c r="F118" i="5"/>
  <c r="C1096" i="1"/>
  <c r="G289" i="9"/>
  <c r="E289" i="9" s="1"/>
  <c r="B289" i="9" s="1"/>
  <c r="F177" i="5"/>
  <c r="D176" i="5"/>
  <c r="C1154" i="1"/>
  <c r="I35" i="3"/>
  <c r="C1518" i="1"/>
  <c r="F593" i="4"/>
  <c r="C587" i="1"/>
  <c r="F215" i="4"/>
  <c r="C211" i="1"/>
  <c r="H638" i="1"/>
  <c r="G638" i="1"/>
  <c r="F163" i="4"/>
  <c r="C159" i="1"/>
  <c r="D407" i="4"/>
  <c r="F298" i="4"/>
  <c r="C293" i="1"/>
  <c r="E293" i="9" l="1"/>
  <c r="H20" i="3"/>
  <c r="D985" i="1"/>
  <c r="G985" i="1" s="1"/>
  <c r="F7" i="5"/>
  <c r="D6" i="5"/>
  <c r="C984" i="1" s="1"/>
  <c r="G148" i="1"/>
  <c r="H148" i="1"/>
  <c r="D147" i="1"/>
  <c r="I17" i="3"/>
  <c r="E289" i="4"/>
  <c r="H358" i="1"/>
  <c r="G358" i="1"/>
  <c r="C147" i="1"/>
  <c r="D289" i="4"/>
  <c r="D413" i="4" s="1"/>
  <c r="F151" i="4"/>
  <c r="H46" i="1"/>
  <c r="G46" i="1"/>
  <c r="B297" i="9"/>
  <c r="E296" i="9"/>
  <c r="I10" i="3" s="1"/>
  <c r="G1517" i="1"/>
  <c r="H1517" i="1"/>
  <c r="H11" i="3"/>
  <c r="E639" i="4"/>
  <c r="D407" i="1"/>
  <c r="H1222" i="1"/>
  <c r="G1222" i="1"/>
  <c r="H159" i="1"/>
  <c r="G159" i="1"/>
  <c r="H211" i="1"/>
  <c r="G211" i="1"/>
  <c r="H1518" i="1"/>
  <c r="G1518" i="1"/>
  <c r="H415" i="1"/>
  <c r="G415" i="1"/>
  <c r="I21" i="3"/>
  <c r="D1046" i="1"/>
  <c r="H1046" i="1" s="1"/>
  <c r="E6" i="5"/>
  <c r="H453" i="1"/>
  <c r="G453" i="1"/>
  <c r="F237" i="5"/>
  <c r="H23" i="3"/>
  <c r="C1214" i="1"/>
  <c r="H523" i="1"/>
  <c r="G523" i="1"/>
  <c r="H1436" i="1"/>
  <c r="G1436" i="1"/>
  <c r="F176" i="5"/>
  <c r="D175" i="5"/>
  <c r="G276" i="9" s="1"/>
  <c r="H22" i="3"/>
  <c r="C1153" i="1"/>
  <c r="H345" i="1"/>
  <c r="G345" i="1"/>
  <c r="H293" i="1"/>
  <c r="G293" i="1"/>
  <c r="F408" i="4"/>
  <c r="C403" i="1"/>
  <c r="D635" i="4"/>
  <c r="F420" i="4"/>
  <c r="C414" i="1"/>
  <c r="H259" i="1"/>
  <c r="G259" i="1"/>
  <c r="F6" i="4"/>
  <c r="H16" i="3"/>
  <c r="D412" i="4"/>
  <c r="C2" i="1"/>
  <c r="F407" i="4"/>
  <c r="C402" i="1"/>
  <c r="G282" i="9"/>
  <c r="E282" i="9" s="1"/>
  <c r="B282" i="9" s="1"/>
  <c r="F6" i="5"/>
  <c r="H587" i="1"/>
  <c r="G587" i="1"/>
  <c r="H1154" i="1"/>
  <c r="G1154" i="1"/>
  <c r="H1096" i="1"/>
  <c r="G1096" i="1"/>
  <c r="G1435" i="1"/>
  <c r="H1435" i="1"/>
  <c r="H9" i="3"/>
  <c r="E19" i="9"/>
  <c r="B20" i="9"/>
  <c r="H129" i="1"/>
  <c r="G129" i="1"/>
  <c r="D636" i="4"/>
  <c r="F528" i="4"/>
  <c r="C522" i="1"/>
  <c r="C285" i="1"/>
  <c r="H985" i="1" l="1"/>
  <c r="H147" i="1"/>
  <c r="E413" i="4"/>
  <c r="F413" i="4" s="1"/>
  <c r="E291" i="4"/>
  <c r="D287" i="1" s="1"/>
  <c r="D285" i="1"/>
  <c r="G285" i="1" s="1"/>
  <c r="E290" i="4"/>
  <c r="D286" i="1" s="1"/>
  <c r="F289" i="4"/>
  <c r="G147" i="1"/>
  <c r="D291" i="4"/>
  <c r="D290" i="4"/>
  <c r="C286" i="1" s="1"/>
  <c r="D415" i="4"/>
  <c r="D640" i="4"/>
  <c r="C408" i="1"/>
  <c r="H2" i="1"/>
  <c r="G2" i="1"/>
  <c r="H1153" i="1"/>
  <c r="G1153" i="1"/>
  <c r="G1046" i="1"/>
  <c r="H1214" i="1"/>
  <c r="G1214" i="1"/>
  <c r="H285" i="1"/>
  <c r="H522" i="1"/>
  <c r="G522" i="1"/>
  <c r="H402" i="1"/>
  <c r="G402" i="1"/>
  <c r="H414" i="1"/>
  <c r="G414" i="1"/>
  <c r="C287" i="1"/>
  <c r="F636" i="4"/>
  <c r="C630" i="1"/>
  <c r="D639" i="4"/>
  <c r="D414" i="4"/>
  <c r="F412" i="4"/>
  <c r="C407" i="1"/>
  <c r="F635" i="4"/>
  <c r="C629" i="1"/>
  <c r="H276" i="9"/>
  <c r="E276" i="9" s="1"/>
  <c r="D984" i="1"/>
  <c r="H8" i="3" s="1"/>
  <c r="H403" i="1"/>
  <c r="G403" i="1"/>
  <c r="F175" i="5"/>
  <c r="C1152" i="1"/>
  <c r="D633" i="1"/>
  <c r="K3" i="9"/>
  <c r="I9" i="3"/>
  <c r="N3" i="9"/>
  <c r="I11" i="3"/>
  <c r="F291" i="4" l="1"/>
  <c r="E415" i="4"/>
  <c r="D410" i="1" s="1"/>
  <c r="D408" i="1"/>
  <c r="G408" i="1" s="1"/>
  <c r="E414" i="4"/>
  <c r="D409" i="1" s="1"/>
  <c r="E640" i="4"/>
  <c r="F290" i="4"/>
  <c r="E275" i="9"/>
  <c r="I8" i="3" s="1"/>
  <c r="B276" i="9"/>
  <c r="M3" i="9"/>
  <c r="H1152" i="1"/>
  <c r="G1152" i="1"/>
  <c r="H286" i="1"/>
  <c r="G286" i="1"/>
  <c r="H629" i="1"/>
  <c r="G629" i="1"/>
  <c r="F414" i="4"/>
  <c r="C409" i="1"/>
  <c r="H287" i="1"/>
  <c r="G287" i="1"/>
  <c r="G984" i="1"/>
  <c r="D642" i="4"/>
  <c r="F640" i="4"/>
  <c r="C634" i="1"/>
  <c r="H984" i="1"/>
  <c r="H407" i="1"/>
  <c r="G407" i="1"/>
  <c r="H630" i="1"/>
  <c r="G630" i="1"/>
  <c r="F415" i="4"/>
  <c r="C410" i="1"/>
  <c r="F639" i="4"/>
  <c r="D641" i="4"/>
  <c r="C633" i="1"/>
  <c r="H408" i="1"/>
  <c r="E642" i="4" l="1"/>
  <c r="F642" i="4" s="1"/>
  <c r="D634" i="1"/>
  <c r="E641" i="4"/>
  <c r="D646" i="4"/>
  <c r="C636" i="1"/>
  <c r="H409" i="1"/>
  <c r="G409" i="1"/>
  <c r="F641" i="4"/>
  <c r="D645" i="4"/>
  <c r="C635" i="1"/>
  <c r="H633" i="1"/>
  <c r="G633" i="1"/>
  <c r="H634" i="1"/>
  <c r="G634" i="1"/>
  <c r="H410" i="1"/>
  <c r="G410" i="1"/>
  <c r="E646" i="4" l="1"/>
  <c r="F646" i="4" s="1"/>
  <c r="D636" i="1"/>
  <c r="H636" i="1" s="1"/>
  <c r="E645" i="4"/>
  <c r="D635" i="1"/>
  <c r="G635" i="1" s="1"/>
  <c r="F645" i="4"/>
  <c r="H18" i="3"/>
  <c r="C639" i="1"/>
  <c r="H19" i="3"/>
  <c r="C640" i="1"/>
  <c r="G636" i="1" l="1"/>
  <c r="H635" i="1"/>
  <c r="I18" i="3"/>
  <c r="D639" i="1"/>
  <c r="H639" i="1" s="1"/>
  <c r="D640" i="1"/>
  <c r="G640" i="1" s="1"/>
  <c r="I19" i="3"/>
  <c r="H7" i="3"/>
  <c r="H640" i="1" l="1"/>
  <c r="G639" i="1"/>
  <c r="J3" i="9"/>
  <c r="I7" i="3"/>
  <c r="M272" i="9" l="1"/>
  <c r="L272" i="9"/>
  <c r="H18" i="9"/>
  <c r="G18" i="9"/>
  <c r="K9" i="9"/>
  <c r="L15" i="9"/>
  <c r="I8" i="9"/>
  <c r="M15" i="9"/>
  <c r="I9" i="9"/>
  <c r="H16" i="9"/>
  <c r="L16" i="9"/>
  <c r="K5" i="9"/>
  <c r="J10" i="9"/>
  <c r="M16" i="9"/>
  <c r="K10" i="9"/>
  <c r="G16" i="9"/>
  <c r="I5" i="9"/>
  <c r="K11" i="9"/>
  <c r="J17" i="9"/>
  <c r="I6" i="9"/>
  <c r="K12" i="9"/>
  <c r="G17" i="9"/>
  <c r="I13" i="9"/>
  <c r="J6" i="9"/>
  <c r="I11" i="9"/>
  <c r="H17" i="9"/>
  <c r="K6" i="9"/>
  <c r="J11" i="9"/>
  <c r="I17" i="9"/>
  <c r="K7" i="9"/>
  <c r="J12" i="9"/>
  <c r="K8" i="9"/>
  <c r="J13" i="9"/>
  <c r="J9" i="9"/>
  <c r="H15" i="9"/>
  <c r="I7" i="9"/>
  <c r="K13" i="9"/>
  <c r="J7" i="9"/>
  <c r="I12" i="9"/>
  <c r="J8" i="9"/>
  <c r="G15" i="9"/>
  <c r="J5" i="9"/>
  <c r="E15" i="9" l="1"/>
  <c r="E10" i="9"/>
  <c r="B10" i="9" s="1"/>
  <c r="F272" i="9"/>
  <c r="E18" i="9"/>
  <c r="B18" i="9" s="1"/>
  <c r="F15" i="9"/>
  <c r="E11" i="9"/>
  <c r="B11" i="9" s="1"/>
  <c r="E7" i="9"/>
  <c r="B7" i="9" s="1"/>
  <c r="E6" i="9"/>
  <c r="B6" i="9" s="1"/>
  <c r="E16" i="9"/>
  <c r="E12" i="9"/>
  <c r="B12" i="9" s="1"/>
  <c r="E13" i="9"/>
  <c r="B13" i="9" s="1"/>
  <c r="F16" i="9"/>
  <c r="E8" i="9"/>
  <c r="B8" i="9" s="1"/>
  <c r="E17" i="9"/>
  <c r="B17" i="9" s="1"/>
  <c r="B272" i="9"/>
  <c r="F19" i="9"/>
  <c r="E5" i="9"/>
  <c r="E9" i="9"/>
  <c r="B9" i="9" s="1"/>
  <c r="F14" i="9" l="1"/>
  <c r="F3" i="9" s="1"/>
  <c r="B15" i="9"/>
  <c r="B16" i="9"/>
  <c r="E4" i="9"/>
  <c r="B5"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<sst xmlns="http://schemas.openxmlformats.org/spreadsheetml/2006/main" count="4313" uniqueCount="3394">
  <si>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</si>
  <si>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</si>
  <si>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</si>
  <si>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</si>
  <si>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</si>
  <si>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</si>
  <si>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</si>
  <si>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</si>
  <si>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</si>
  <si>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</si>
  <si>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</si>
  <si>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</si>
  <si>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</si>
  <si>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</si>
  <si>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</si>
  <si>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</si>
  <si>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</si>
  <si>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</si>
  <si>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</si>
  <si>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</si>
  <si>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</si>
  <si>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</si>
  <si>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</si>
  <si>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</si>
  <si>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</si>
  <si>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</si>
  <si>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</si>
  <si>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</si>
  <si>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</si>
  <si>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</si>
  <si>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</si>
  <si>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GRADSKO DRAMSKO KAZALIŠTE   GAVELLA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</si>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</sst>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22772485</v>
      </c>
      <c r="D2" s="6">
        <f>'PR-RAS'!E6</f>
        <v>24907519.5</v>
      </c>
      <c r="E2" s="6">
        <v>0</v>
      </c>
      <c r="F2" s="6">
        <v>0</v>
      </c>
      <c r="G2" s="7">
        <f t="shared" ref="G2:G264" si="0">(B2/1000)*(C2*1+D2*2)</f>
        <v>72587.524000000005</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221901</v>
      </c>
      <c r="D46" s="1">
        <f>'PR-RAS'!E50</f>
        <v>1859801.8399999999</v>
      </c>
      <c r="E46" s="1">
        <v>0</v>
      </c>
      <c r="F46" s="1">
        <v>0</v>
      </c>
      <c r="G46" s="2">
        <f t="shared" si="0"/>
        <v>177367.71059999999</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40000</v>
      </c>
      <c r="D55" s="1">
        <f>'PR-RAS'!E59</f>
        <v>198870.71</v>
      </c>
      <c r="E55" s="1">
        <v>0</v>
      </c>
      <c r="F55" s="1">
        <v>0</v>
      </c>
      <c r="G55" s="2">
        <f t="shared" si="0"/>
        <v>23638.036679999997</v>
      </c>
      <c r="H55" s="2">
        <f t="shared" si="1"/>
        <v>0.29000000000814907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40000</v>
      </c>
      <c r="D56" s="1">
        <f>'PR-RAS'!E60</f>
        <v>198870.71</v>
      </c>
      <c r="E56" s="1">
        <v>0</v>
      </c>
      <c r="F56" s="1">
        <v>0</v>
      </c>
      <c r="G56" s="2">
        <f t="shared" si="0"/>
        <v>24075.7781</v>
      </c>
      <c r="H56" s="2">
        <f t="shared" si="1"/>
        <v>0.29000000000814907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181901</v>
      </c>
      <c r="D70" s="1">
        <f>'PR-RAS'!E74</f>
        <v>1660931.13</v>
      </c>
      <c r="E70" s="1">
        <v>0</v>
      </c>
      <c r="F70" s="1">
        <v>0</v>
      </c>
      <c r="G70" s="2">
        <f t="shared" si="0"/>
        <v>241759.66494000002</v>
      </c>
      <c r="H70" s="2">
        <f t="shared" si="1"/>
        <v>0.12999999988824129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181901</v>
      </c>
      <c r="D72" s="1">
        <f>'PR-RAS'!E76</f>
        <v>1660931.13</v>
      </c>
      <c r="E72" s="1">
        <v>0</v>
      </c>
      <c r="F72" s="1">
        <v>0</v>
      </c>
      <c r="G72" s="2">
        <f t="shared" si="0"/>
        <v>248767.19145999997</v>
      </c>
      <c r="H72" s="2">
        <f t="shared" si="1"/>
        <v>0.12999999988824129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923</v>
      </c>
      <c r="D78" s="1">
        <f>'PR-RAS'!E82</f>
        <v>1003.54</v>
      </c>
      <c r="E78" s="1">
        <v>0</v>
      </c>
      <c r="F78" s="1">
        <v>0</v>
      </c>
      <c r="G78" s="2">
        <f t="shared" si="0"/>
        <v>225.61615999999998</v>
      </c>
      <c r="H78" s="2">
        <f t="shared" si="1"/>
        <v>0.46000000000003638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923</v>
      </c>
      <c r="D79" s="1">
        <f>'PR-RAS'!E83</f>
        <v>1003.54</v>
      </c>
      <c r="E79" s="1">
        <v>0</v>
      </c>
      <c r="F79" s="1">
        <v>0</v>
      </c>
      <c r="G79" s="2">
        <f t="shared" si="0"/>
        <v>228.54623999999998</v>
      </c>
      <c r="H79" s="2">
        <f t="shared" si="1"/>
        <v>0.46000000000003638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923</v>
      </c>
      <c r="D81" s="1">
        <f>'PR-RAS'!E85</f>
        <v>1003.54</v>
      </c>
      <c r="E81" s="1">
        <v>0</v>
      </c>
      <c r="F81" s="1">
        <v>0</v>
      </c>
      <c r="G81" s="2">
        <f t="shared" si="0"/>
        <v>234.40639999999999</v>
      </c>
      <c r="H81" s="2">
        <f t="shared" si="1"/>
        <v>0.46000000000003638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119940</v>
      </c>
      <c r="D102" s="1">
        <f>'PR-RAS'!E106</f>
        <v>113885</v>
      </c>
      <c r="E102" s="1">
        <v>0</v>
      </c>
      <c r="F102" s="1">
        <v>0</v>
      </c>
      <c r="G102" s="2">
        <f t="shared" si="0"/>
        <v>35118.71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119940</v>
      </c>
      <c r="D108" s="1">
        <f>'PR-RAS'!E112</f>
        <v>113885</v>
      </c>
      <c r="E108" s="1">
        <v>0</v>
      </c>
      <c r="F108" s="1">
        <v>0</v>
      </c>
      <c r="G108" s="2">
        <f t="shared" si="0"/>
        <v>37204.97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119940</v>
      </c>
      <c r="D113" s="1">
        <f>'PR-RAS'!E117</f>
        <v>113885</v>
      </c>
      <c r="E113" s="1">
        <v>0</v>
      </c>
      <c r="F113" s="1">
        <v>0</v>
      </c>
      <c r="G113" s="2">
        <f t="shared" si="0"/>
        <v>38943.520000000004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591871</v>
      </c>
      <c r="D120" s="1">
        <f>'PR-RAS'!E124</f>
        <v>607885.58000000007</v>
      </c>
      <c r="E120" s="1">
        <v>0</v>
      </c>
      <c r="F120" s="1">
        <v>0</v>
      </c>
      <c r="G120" s="2">
        <f t="shared" si="0"/>
        <v>215109.41704</v>
      </c>
      <c r="H120" s="2">
        <f t="shared" si="1"/>
        <v>0.41999999992549419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481871</v>
      </c>
      <c r="D121" s="1">
        <f>'PR-RAS'!E125</f>
        <v>477885.58</v>
      </c>
      <c r="E121" s="1">
        <v>0</v>
      </c>
      <c r="F121" s="1">
        <v>0</v>
      </c>
      <c r="G121" s="2">
        <f t="shared" si="0"/>
        <v>172517.05920000002</v>
      </c>
      <c r="H121" s="2">
        <f t="shared" si="1"/>
        <v>0.41999999998370185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481871</v>
      </c>
      <c r="D123" s="1">
        <f>'PR-RAS'!E127</f>
        <v>477885.58</v>
      </c>
      <c r="E123" s="1">
        <v>0</v>
      </c>
      <c r="F123" s="1">
        <v>0</v>
      </c>
      <c r="G123" s="2">
        <f t="shared" si="0"/>
        <v>175392.34352000002</v>
      </c>
      <c r="H123" s="2">
        <f t="shared" si="1"/>
        <v>0.41999999998370185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110000</v>
      </c>
      <c r="D124" s="1">
        <f>'PR-RAS'!E128</f>
        <v>130000</v>
      </c>
      <c r="E124" s="1">
        <v>0</v>
      </c>
      <c r="F124" s="1">
        <v>0</v>
      </c>
      <c r="G124" s="2">
        <f t="shared" si="0"/>
        <v>45510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110000</v>
      </c>
      <c r="D125" s="1">
        <f>'PR-RAS'!E129</f>
        <v>130000</v>
      </c>
      <c r="E125" s="1">
        <v>0</v>
      </c>
      <c r="F125" s="1">
        <v>0</v>
      </c>
      <c r="G125" s="2">
        <f t="shared" si="0"/>
        <v>45880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21837850</v>
      </c>
      <c r="D129" s="1">
        <f>'PR-RAS'!E133</f>
        <v>22298612.379999999</v>
      </c>
      <c r="E129" s="1">
        <v>0</v>
      </c>
      <c r="F129" s="1">
        <v>0</v>
      </c>
      <c r="G129" s="2">
        <f t="shared" si="0"/>
        <v>8503689.5692800004</v>
      </c>
      <c r="H129" s="2">
        <f t="shared" si="1"/>
        <v>0.37999999895691872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21837850</v>
      </c>
      <c r="D130" s="1">
        <f>'PR-RAS'!E134</f>
        <v>22298612.379999999</v>
      </c>
      <c r="E130" s="1">
        <v>0</v>
      </c>
      <c r="F130" s="1">
        <v>0</v>
      </c>
      <c r="G130" s="2">
        <f t="shared" si="0"/>
        <v>8570124.6440399997</v>
      </c>
      <c r="H130" s="2">
        <f t="shared" si="1"/>
        <v>0.37999999895691872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21837850</v>
      </c>
      <c r="D131" s="1">
        <f>'PR-RAS'!E135</f>
        <v>22298612.379999999</v>
      </c>
      <c r="E131" s="1">
        <v>0</v>
      </c>
      <c r="F131" s="1">
        <v>0</v>
      </c>
      <c r="G131" s="2">
        <f t="shared" si="0"/>
        <v>8636559.7188000008</v>
      </c>
      <c r="H131" s="2">
        <f t="shared" si="1"/>
        <v>0.37999999895691872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26331.16</v>
      </c>
      <c r="E135" s="1">
        <v>0</v>
      </c>
      <c r="F135" s="1">
        <v>0</v>
      </c>
      <c r="G135" s="2">
        <f t="shared" si="0"/>
        <v>7056.7508800000005</v>
      </c>
      <c r="H135" s="2">
        <f t="shared" si="1"/>
        <v>0.15999999999985448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26331.16</v>
      </c>
      <c r="E146" s="1">
        <v>0</v>
      </c>
      <c r="F146" s="1">
        <v>0</v>
      </c>
      <c r="G146" s="2">
        <f t="shared" si="0"/>
        <v>7636.036399999999</v>
      </c>
      <c r="H146" s="2">
        <f t="shared" si="1"/>
        <v>0.15999999999985448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22797105</v>
      </c>
      <c r="D147" s="1">
        <f>'PR-RAS'!E151</f>
        <v>24935519.649999999</v>
      </c>
      <c r="E147" s="1">
        <v>0</v>
      </c>
      <c r="F147" s="1">
        <v>0</v>
      </c>
      <c r="G147" s="2">
        <f t="shared" si="0"/>
        <v>10609549.067799998</v>
      </c>
      <c r="H147" s="2">
        <f t="shared" si="1"/>
        <v>0.35000000149011612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20316034</v>
      </c>
      <c r="D148" s="1">
        <f>'PR-RAS'!E152</f>
        <v>20037622.289999999</v>
      </c>
      <c r="E148" s="1">
        <v>0</v>
      </c>
      <c r="F148" s="1">
        <v>0</v>
      </c>
      <c r="G148" s="2">
        <f t="shared" si="0"/>
        <v>8877517.9512599986</v>
      </c>
      <c r="H148" s="2">
        <f t="shared" si="1"/>
        <v>0.28999999910593033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16856310</v>
      </c>
      <c r="D149" s="1">
        <f>'PR-RAS'!E153</f>
        <v>16576161.210000001</v>
      </c>
      <c r="E149" s="1">
        <v>0</v>
      </c>
      <c r="F149" s="1">
        <v>0</v>
      </c>
      <c r="G149" s="2">
        <f t="shared" si="0"/>
        <v>7401277.5981599996</v>
      </c>
      <c r="H149" s="2">
        <f t="shared" si="1"/>
        <v>0.21000000089406967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16856310</v>
      </c>
      <c r="D150" s="1">
        <f>'PR-RAS'!E154</f>
        <v>16576161.210000001</v>
      </c>
      <c r="E150" s="1">
        <v>0</v>
      </c>
      <c r="F150" s="1">
        <v>0</v>
      </c>
      <c r="G150" s="2">
        <f t="shared" si="0"/>
        <v>7451286.2305800002</v>
      </c>
      <c r="H150" s="2">
        <f t="shared" si="1"/>
        <v>0.21000000089406967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678673</v>
      </c>
      <c r="D154" s="1">
        <f>'PR-RAS'!E158</f>
        <v>731245.24</v>
      </c>
      <c r="E154" s="1">
        <v>0</v>
      </c>
      <c r="F154" s="1">
        <v>0</v>
      </c>
      <c r="G154" s="2">
        <f t="shared" si="0"/>
        <v>327598.01243999996</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2781051</v>
      </c>
      <c r="D155" s="1">
        <f>'PR-RAS'!E159</f>
        <v>2730215.84</v>
      </c>
      <c r="E155" s="1">
        <v>0</v>
      </c>
      <c r="F155" s="1">
        <v>0</v>
      </c>
      <c r="G155" s="2">
        <f t="shared" si="0"/>
        <v>1269188.3327199998</v>
      </c>
      <c r="H155" s="2">
        <f t="shared" si="1"/>
        <v>0.16000000014901161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2781051</v>
      </c>
      <c r="D157" s="1">
        <f>'PR-RAS'!E161</f>
        <v>2730215.84</v>
      </c>
      <c r="E157" s="1">
        <v>0</v>
      </c>
      <c r="F157" s="1">
        <v>0</v>
      </c>
      <c r="G157" s="2">
        <f t="shared" si="0"/>
        <v>1285671.2980799999</v>
      </c>
      <c r="H157" s="2">
        <f t="shared" si="1"/>
        <v>0.16000000014901161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2281380</v>
      </c>
      <c r="D159" s="1">
        <f>'PR-RAS'!E163</f>
        <v>3191586.46</v>
      </c>
      <c r="E159" s="1">
        <v>0</v>
      </c>
      <c r="F159" s="1">
        <v>0</v>
      </c>
      <c r="G159" s="2">
        <f t="shared" si="0"/>
        <v>1368999.36136</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612495</v>
      </c>
      <c r="D160" s="1">
        <f>'PR-RAS'!E164</f>
        <v>792433.89</v>
      </c>
      <c r="E160" s="1">
        <v>0</v>
      </c>
      <c r="F160" s="1">
        <v>0</v>
      </c>
      <c r="G160" s="2">
        <f t="shared" si="0"/>
        <v>349380.68202000007</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198340</v>
      </c>
      <c r="D161" s="1">
        <f>'PR-RAS'!E165</f>
        <v>369256.99</v>
      </c>
      <c r="E161" s="1">
        <v>0</v>
      </c>
      <c r="F161" s="1">
        <v>0</v>
      </c>
      <c r="G161" s="2">
        <f t="shared" si="0"/>
        <v>149896.63680000001</v>
      </c>
      <c r="H161" s="2">
        <f t="shared" si="1"/>
        <v>1.0000000009313226E-2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413755</v>
      </c>
      <c r="D162" s="1">
        <f>'PR-RAS'!E166</f>
        <v>415768.64</v>
      </c>
      <c r="E162" s="1">
        <v>0</v>
      </c>
      <c r="F162" s="1">
        <v>0</v>
      </c>
      <c r="G162" s="2">
        <f t="shared" si="0"/>
        <v>200492.05708</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7408.26</v>
      </c>
      <c r="E163" s="1">
        <v>0</v>
      </c>
      <c r="F163" s="1">
        <v>0</v>
      </c>
      <c r="G163" s="2">
        <f t="shared" si="0"/>
        <v>2465.0762400000003</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438344</v>
      </c>
      <c r="D165" s="1">
        <f>'PR-RAS'!E169</f>
        <v>603881.44999999995</v>
      </c>
      <c r="E165" s="1">
        <v>0</v>
      </c>
      <c r="F165" s="1">
        <v>0</v>
      </c>
      <c r="G165" s="2">
        <f t="shared" si="0"/>
        <v>269961.53159999999</v>
      </c>
      <c r="H165" s="2">
        <f t="shared" si="1"/>
        <v>0.44999999995343387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48020</v>
      </c>
      <c r="D166" s="1">
        <f>'PR-RAS'!E170</f>
        <v>83306.75</v>
      </c>
      <c r="E166" s="1">
        <v>0</v>
      </c>
      <c r="F166" s="1">
        <v>0</v>
      </c>
      <c r="G166" s="2">
        <f t="shared" si="0"/>
        <v>35414.527500000004</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180050</v>
      </c>
      <c r="D167" s="1">
        <f>'PR-RAS'!E171</f>
        <v>162590.46</v>
      </c>
      <c r="E167" s="1">
        <v>0</v>
      </c>
      <c r="F167" s="1">
        <v>0</v>
      </c>
      <c r="G167" s="2">
        <f t="shared" si="0"/>
        <v>83868.332720000006</v>
      </c>
      <c r="H167" s="2">
        <f t="shared" si="1"/>
        <v>0.45999999999185093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189294</v>
      </c>
      <c r="D168" s="1">
        <f>'PR-RAS'!E172</f>
        <v>283946.03999999998</v>
      </c>
      <c r="E168" s="1">
        <v>0</v>
      </c>
      <c r="F168" s="1">
        <v>0</v>
      </c>
      <c r="G168" s="2">
        <f t="shared" si="0"/>
        <v>126450.07536</v>
      </c>
      <c r="H168" s="2">
        <f t="shared" si="1"/>
        <v>3.9999999979045242E-2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4317</v>
      </c>
      <c r="D169" s="1">
        <f>'PR-RAS'!E173</f>
        <v>7698.07</v>
      </c>
      <c r="E169" s="1">
        <v>0</v>
      </c>
      <c r="F169" s="1">
        <v>0</v>
      </c>
      <c r="G169" s="2">
        <f t="shared" si="0"/>
        <v>3311.8075200000003</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16663</v>
      </c>
      <c r="D170" s="1">
        <f>'PR-RAS'!E174</f>
        <v>42084.98</v>
      </c>
      <c r="E170" s="1">
        <v>0</v>
      </c>
      <c r="F170" s="1">
        <v>0</v>
      </c>
      <c r="G170" s="2">
        <f t="shared" si="0"/>
        <v>17040.770240000002</v>
      </c>
      <c r="H170" s="2">
        <f t="shared" si="1"/>
        <v>1.9999999996798579E-2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24255.15</v>
      </c>
      <c r="E172" s="1">
        <v>0</v>
      </c>
      <c r="F172" s="1">
        <v>0</v>
      </c>
      <c r="G172" s="2">
        <f t="shared" si="0"/>
        <v>8295.2613000000019</v>
      </c>
      <c r="H172" s="2">
        <f t="shared" si="1"/>
        <v>0.15000000000145519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1153428</v>
      </c>
      <c r="D173" s="1">
        <f>'PR-RAS'!E177</f>
        <v>1637106.54</v>
      </c>
      <c r="E173" s="1">
        <v>0</v>
      </c>
      <c r="F173" s="1">
        <v>0</v>
      </c>
      <c r="G173" s="2">
        <f t="shared" si="0"/>
        <v>761554.26575999998</v>
      </c>
      <c r="H173" s="2">
        <f t="shared" si="1"/>
        <v>0.4599999999627471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343365</v>
      </c>
      <c r="D174" s="1">
        <f>'PR-RAS'!E178</f>
        <v>355902.71999999997</v>
      </c>
      <c r="E174" s="1">
        <v>0</v>
      </c>
      <c r="F174" s="1">
        <v>0</v>
      </c>
      <c r="G174" s="2">
        <f t="shared" si="0"/>
        <v>182544.48611999999</v>
      </c>
      <c r="H174" s="2">
        <f t="shared" si="1"/>
        <v>0.28000000002793968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63457</v>
      </c>
      <c r="D175" s="1">
        <f>'PR-RAS'!E179</f>
        <v>292379.88</v>
      </c>
      <c r="E175" s="1">
        <v>0</v>
      </c>
      <c r="F175" s="1">
        <v>0</v>
      </c>
      <c r="G175" s="2">
        <f t="shared" si="0"/>
        <v>112789.71623999999</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103747</v>
      </c>
      <c r="D176" s="1">
        <f>'PR-RAS'!E180</f>
        <v>133795.64000000001</v>
      </c>
      <c r="E176" s="1">
        <v>0</v>
      </c>
      <c r="F176" s="1">
        <v>0</v>
      </c>
      <c r="G176" s="2">
        <f t="shared" si="0"/>
        <v>64984.199000000001</v>
      </c>
      <c r="H176" s="2">
        <f t="shared" si="1"/>
        <v>0.35999999998603016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52300</v>
      </c>
      <c r="D177" s="1">
        <f>'PR-RAS'!E181</f>
        <v>85011.42</v>
      </c>
      <c r="E177" s="1">
        <v>0</v>
      </c>
      <c r="F177" s="1">
        <v>0</v>
      </c>
      <c r="G177" s="2">
        <f t="shared" si="0"/>
        <v>39128.819839999996</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41339</v>
      </c>
      <c r="D178" s="1">
        <f>'PR-RAS'!E182</f>
        <v>15706.88</v>
      </c>
      <c r="E178" s="1">
        <v>0</v>
      </c>
      <c r="F178" s="1">
        <v>0</v>
      </c>
      <c r="G178" s="2">
        <f t="shared" si="0"/>
        <v>12877.238519999999</v>
      </c>
      <c r="H178" s="2">
        <f t="shared" si="1"/>
        <v>0.12000000000080036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26800</v>
      </c>
      <c r="D179" s="1">
        <f>'PR-RAS'!E183</f>
        <v>10775</v>
      </c>
      <c r="E179" s="1">
        <v>0</v>
      </c>
      <c r="F179" s="1">
        <v>0</v>
      </c>
      <c r="G179" s="2">
        <f t="shared" si="0"/>
        <v>8606.2999999999993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430868</v>
      </c>
      <c r="D180" s="1">
        <f>'PR-RAS'!E184</f>
        <v>490652</v>
      </c>
      <c r="E180" s="1">
        <v>0</v>
      </c>
      <c r="F180" s="1">
        <v>0</v>
      </c>
      <c r="G180" s="2">
        <f t="shared" si="0"/>
        <v>252778.788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75314</v>
      </c>
      <c r="D181" s="1">
        <f>'PR-RAS'!E185</f>
        <v>99842.5</v>
      </c>
      <c r="E181" s="1">
        <v>0</v>
      </c>
      <c r="F181" s="1">
        <v>0</v>
      </c>
      <c r="G181" s="2">
        <f t="shared" si="0"/>
        <v>49499.82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16238</v>
      </c>
      <c r="D182" s="1">
        <f>'PR-RAS'!E186</f>
        <v>153040.5</v>
      </c>
      <c r="E182" s="1">
        <v>0</v>
      </c>
      <c r="F182" s="1">
        <v>0</v>
      </c>
      <c r="G182" s="2">
        <f t="shared" si="0"/>
        <v>58339.739000000001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77113</v>
      </c>
      <c r="D184" s="1">
        <f>'PR-RAS'!E188</f>
        <v>158164.58000000002</v>
      </c>
      <c r="E184" s="1">
        <v>0</v>
      </c>
      <c r="F184" s="1">
        <v>0</v>
      </c>
      <c r="G184" s="2">
        <f t="shared" si="0"/>
        <v>71999.915280000001</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3967</v>
      </c>
      <c r="D185" s="1">
        <f>'PR-RAS'!E189</f>
        <v>27158.93</v>
      </c>
      <c r="E185" s="1">
        <v>0</v>
      </c>
      <c r="F185" s="1">
        <v>0</v>
      </c>
      <c r="G185" s="2">
        <f t="shared" si="0"/>
        <v>10724.41424</v>
      </c>
      <c r="H185" s="2">
        <f t="shared" si="1"/>
        <v>6.9999999999708962E-2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24831</v>
      </c>
      <c r="D186" s="1">
        <f>'PR-RAS'!E190</f>
        <v>25390.49</v>
      </c>
      <c r="E186" s="1">
        <v>0</v>
      </c>
      <c r="F186" s="1">
        <v>0</v>
      </c>
      <c r="G186" s="2">
        <f t="shared" si="0"/>
        <v>13988.216300000002</v>
      </c>
      <c r="H186" s="2">
        <f t="shared" si="1"/>
        <v>0.49000000000160071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6275</v>
      </c>
      <c r="D187" s="1">
        <f>'PR-RAS'!E191</f>
        <v>44364.86</v>
      </c>
      <c r="E187" s="1">
        <v>0</v>
      </c>
      <c r="F187" s="1">
        <v>0</v>
      </c>
      <c r="G187" s="2">
        <f t="shared" si="0"/>
        <v>17670.877919999999</v>
      </c>
      <c r="H187" s="2">
        <f t="shared" si="1"/>
        <v>0.13999999999941792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31300</v>
      </c>
      <c r="D189" s="1">
        <f>'PR-RAS'!E193</f>
        <v>22325</v>
      </c>
      <c r="E189" s="1">
        <v>0</v>
      </c>
      <c r="F189" s="1">
        <v>0</v>
      </c>
      <c r="G189" s="2">
        <f t="shared" si="0"/>
        <v>14278.6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10740</v>
      </c>
      <c r="D191" s="1">
        <f>'PR-RAS'!E195</f>
        <v>38925.300000000003</v>
      </c>
      <c r="E191" s="1">
        <v>0</v>
      </c>
      <c r="F191" s="1">
        <v>0</v>
      </c>
      <c r="G191" s="2">
        <f t="shared" si="0"/>
        <v>16832.214</v>
      </c>
      <c r="H191" s="2">
        <f t="shared" si="1"/>
        <v>0.30000000000291038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17790</v>
      </c>
      <c r="D192" s="1">
        <f>'PR-RAS'!E196</f>
        <v>45379.770000000004</v>
      </c>
      <c r="E192" s="1">
        <v>0</v>
      </c>
      <c r="F192" s="1">
        <v>0</v>
      </c>
      <c r="G192" s="2">
        <f t="shared" si="0"/>
        <v>20732.962140000003</v>
      </c>
      <c r="H192" s="2">
        <f t="shared" si="1"/>
        <v>0.22999999999592546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17790</v>
      </c>
      <c r="D206" s="1">
        <f>'PR-RAS'!E210</f>
        <v>45379.770000000004</v>
      </c>
      <c r="E206" s="1">
        <v>0</v>
      </c>
      <c r="F206" s="1">
        <v>0</v>
      </c>
      <c r="G206" s="2">
        <f t="shared" si="0"/>
        <v>22252.655699999999</v>
      </c>
      <c r="H206" s="2">
        <f t="shared" si="1"/>
        <v>0.22999999999592546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10531</v>
      </c>
      <c r="D207" s="1">
        <f>'PR-RAS'!E211</f>
        <v>18893.66</v>
      </c>
      <c r="E207" s="1">
        <v>0</v>
      </c>
      <c r="F207" s="1">
        <v>0</v>
      </c>
      <c r="G207" s="2">
        <f t="shared" si="0"/>
        <v>9953.5739199999989</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1237</v>
      </c>
      <c r="D209" s="1">
        <f>'PR-RAS'!E213</f>
        <v>859.39</v>
      </c>
      <c r="E209" s="1">
        <v>0</v>
      </c>
      <c r="F209" s="1">
        <v>0</v>
      </c>
      <c r="G209" s="2">
        <f t="shared" si="0"/>
        <v>614.80223999999987</v>
      </c>
      <c r="H209" s="2">
        <f t="shared" si="1"/>
        <v>0.38999999999998636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6022</v>
      </c>
      <c r="D210" s="1">
        <f>'PR-RAS'!E214</f>
        <v>25626.720000000001</v>
      </c>
      <c r="E210" s="1">
        <v>0</v>
      </c>
      <c r="F210" s="1">
        <v>0</v>
      </c>
      <c r="G210" s="2">
        <f t="shared" si="0"/>
        <v>11970.56696</v>
      </c>
      <c r="H210" s="2">
        <f t="shared" si="1"/>
        <v>0.27999999999883585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181901</v>
      </c>
      <c r="D220" s="1">
        <f>'PR-RAS'!E224</f>
        <v>1660931.13</v>
      </c>
      <c r="E220" s="1">
        <v>0</v>
      </c>
      <c r="F220" s="1">
        <v>0</v>
      </c>
      <c r="G220" s="2">
        <f t="shared" si="0"/>
        <v>767324.15393999999</v>
      </c>
      <c r="H220" s="2">
        <f t="shared" si="1"/>
        <v>0.12999999988824129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181901</v>
      </c>
      <c r="D243" s="1">
        <f>'PR-RAS'!E247</f>
        <v>1660931.13</v>
      </c>
      <c r="E243" s="1">
        <v>0</v>
      </c>
      <c r="F243" s="1">
        <v>0</v>
      </c>
      <c r="G243" s="2">
        <f t="shared" si="0"/>
        <v>847910.70891999989</v>
      </c>
      <c r="H243" s="2">
        <f t="shared" si="1"/>
        <v>0.12999999988824129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181901</v>
      </c>
      <c r="D247" s="1">
        <f>'PR-RAS'!E251</f>
        <v>1660931.13</v>
      </c>
      <c r="E247" s="1">
        <v>0</v>
      </c>
      <c r="F247" s="1">
        <v>0</v>
      </c>
      <c r="G247" s="2">
        <f t="shared" si="0"/>
        <v>861925.76195999992</v>
      </c>
      <c r="H247" s="2">
        <f t="shared" si="1"/>
        <v>0.12999999988824129</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22797105</v>
      </c>
      <c r="D285" s="1">
        <f>'PR-RAS'!E289</f>
        <v>24935519.649999999</v>
      </c>
      <c r="E285" s="1">
        <v>0</v>
      </c>
      <c r="F285" s="1">
        <v>0</v>
      </c>
      <c r="G285" s="2">
        <f t="shared" si="8"/>
        <v>20637752.981199998</v>
      </c>
      <c r="H285" s="2">
        <f t="shared" si="9"/>
        <v>0.35000000149011612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24620</v>
      </c>
      <c r="D287" s="1">
        <f>'PR-RAS'!E291</f>
        <v>28000.14999999851</v>
      </c>
      <c r="E287" s="1">
        <v>0</v>
      </c>
      <c r="F287" s="1">
        <v>0</v>
      </c>
      <c r="G287" s="2">
        <f t="shared" si="8"/>
        <v>23057.405799999146</v>
      </c>
      <c r="H287" s="2">
        <f t="shared" si="9"/>
        <v>0.14999999850988388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1728752</v>
      </c>
      <c r="D289" s="1">
        <f>'PR-RAS'!E293</f>
        <v>1789846.13</v>
      </c>
      <c r="E289" s="1">
        <v>0</v>
      </c>
      <c r="F289" s="1">
        <v>0</v>
      </c>
      <c r="G289" s="2">
        <f t="shared" si="8"/>
        <v>1528831.9468799997</v>
      </c>
      <c r="H289" s="2">
        <f t="shared" si="9"/>
        <v>0.12999999988824129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15240</v>
      </c>
      <c r="D290" s="1">
        <f>'PR-RAS'!E294</f>
        <v>60847.59</v>
      </c>
      <c r="E290" s="1">
        <v>0</v>
      </c>
      <c r="F290" s="1">
        <v>0</v>
      </c>
      <c r="G290" s="2">
        <f t="shared" si="8"/>
        <v>39574.267019999992</v>
      </c>
      <c r="H290" s="2">
        <f t="shared" si="9"/>
        <v>0.41000000000349246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15240</v>
      </c>
      <c r="D291" s="1">
        <f>'PR-RAS'!E295</f>
        <v>60847.59</v>
      </c>
      <c r="E291" s="1">
        <v>0</v>
      </c>
      <c r="F291" s="1">
        <v>0</v>
      </c>
      <c r="G291" s="2">
        <f t="shared" si="8"/>
        <v>39711.202199999992</v>
      </c>
      <c r="H291" s="2">
        <f t="shared" si="9"/>
        <v>0.41000000000349246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23575</v>
      </c>
      <c r="D345" s="1">
        <f>'PR-RAS'!E350</f>
        <v>123587.5</v>
      </c>
      <c r="E345" s="1">
        <v>0</v>
      </c>
      <c r="F345" s="1">
        <v>0</v>
      </c>
      <c r="G345" s="2">
        <f t="shared" si="8"/>
        <v>93137.999999999985</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23575</v>
      </c>
      <c r="D358" s="1">
        <f>'PR-RAS'!E363</f>
        <v>123587.5</v>
      </c>
      <c r="E358" s="1">
        <v>0</v>
      </c>
      <c r="F358" s="1">
        <v>0</v>
      </c>
      <c r="G358" s="2">
        <f t="shared" si="8"/>
        <v>96657.75</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23575</v>
      </c>
      <c r="D364" s="1">
        <f>'PR-RAS'!E369</f>
        <v>123587.5</v>
      </c>
      <c r="E364" s="1">
        <v>0</v>
      </c>
      <c r="F364" s="1">
        <v>0</v>
      </c>
      <c r="G364" s="2">
        <f t="shared" si="8"/>
        <v>98282.25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23575</v>
      </c>
      <c r="D365" s="1">
        <f>'PR-RAS'!E370</f>
        <v>0</v>
      </c>
      <c r="E365" s="1">
        <v>0</v>
      </c>
      <c r="F365" s="1">
        <v>0</v>
      </c>
      <c r="G365" s="2">
        <f t="shared" si="8"/>
        <v>8581.2999999999993</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123587.5</v>
      </c>
      <c r="E371" s="1">
        <v>0</v>
      </c>
      <c r="F371" s="1">
        <v>0</v>
      </c>
      <c r="G371" s="2">
        <f t="shared" si="8"/>
        <v>91454.75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23575</v>
      </c>
      <c r="D403" s="1">
        <f>'PR-RAS'!E408</f>
        <v>123587.5</v>
      </c>
      <c r="E403" s="1">
        <v>0</v>
      </c>
      <c r="F403" s="1">
        <v>0</v>
      </c>
      <c r="G403" s="2">
        <f t="shared" si="8"/>
        <v>108841.5</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22772485</v>
      </c>
      <c r="D407" s="1">
        <f>'PR-RAS'!E412</f>
        <v>24907519.5</v>
      </c>
      <c r="E407" s="1">
        <v>0</v>
      </c>
      <c r="F407" s="1">
        <v>0</v>
      </c>
      <c r="G407" s="2">
        <f t="shared" si="8"/>
        <v>29470534.744000003</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22820680</v>
      </c>
      <c r="D408" s="1">
        <f>'PR-RAS'!E413</f>
        <v>25059107.149999999</v>
      </c>
      <c r="E408" s="1">
        <v>0</v>
      </c>
      <c r="F408" s="1">
        <v>0</v>
      </c>
      <c r="G408" s="2">
        <f t="shared" si="8"/>
        <v>29686129.980099998</v>
      </c>
      <c r="H408" s="2">
        <f t="shared" si="9"/>
        <v>0.14999999850988388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48195</v>
      </c>
      <c r="D410" s="1">
        <f>'PR-RAS'!E415</f>
        <v>151587.64999999851</v>
      </c>
      <c r="E410" s="1">
        <v>0</v>
      </c>
      <c r="F410" s="1">
        <v>0</v>
      </c>
      <c r="G410" s="2">
        <f t="shared" si="8"/>
        <v>143710.45269999877</v>
      </c>
      <c r="H410" s="2">
        <f t="shared" si="9"/>
        <v>0.35000000149011612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1728752</v>
      </c>
      <c r="D412" s="1">
        <f>'PR-RAS'!E417</f>
        <v>1789846.13</v>
      </c>
      <c r="E412" s="1">
        <v>0</v>
      </c>
      <c r="F412" s="1">
        <v>0</v>
      </c>
      <c r="G412" s="2">
        <f t="shared" si="8"/>
        <v>2181770.5908599999</v>
      </c>
      <c r="H412" s="2">
        <f t="shared" si="9"/>
        <v>0.12999999988824129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15240</v>
      </c>
      <c r="D413" s="1">
        <f>'PR-RAS'!E418</f>
        <v>60847.59</v>
      </c>
      <c r="E413" s="1">
        <v>0</v>
      </c>
      <c r="F413" s="1">
        <v>0</v>
      </c>
      <c r="G413" s="2">
        <f t="shared" si="8"/>
        <v>56417.294159999998</v>
      </c>
      <c r="H413" s="2">
        <f t="shared" si="9"/>
        <v>0.41000000000349246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22772485</v>
      </c>
      <c r="D633" s="1">
        <f>'PR-RAS'!E639</f>
        <v>24907519.5</v>
      </c>
      <c r="E633" s="1">
        <v>0</v>
      </c>
      <c r="F633" s="1">
        <v>0</v>
      </c>
      <c r="G633" s="2">
        <f t="shared" si="10"/>
        <v>45875315.167999998</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22820680</v>
      </c>
      <c r="D634" s="1">
        <f>'PR-RAS'!E640</f>
        <v>25059107.149999999</v>
      </c>
      <c r="E634" s="1">
        <v>0</v>
      </c>
      <c r="F634" s="1">
        <v>0</v>
      </c>
      <c r="G634" s="2">
        <f t="shared" si="10"/>
        <v>46170320.091899998</v>
      </c>
      <c r="H634" s="2">
        <f t="shared" si="11"/>
        <v>0.14999999850988388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48195</v>
      </c>
      <c r="D636" s="1">
        <f>'PR-RAS'!E642</f>
        <v>151587.64999999851</v>
      </c>
      <c r="E636" s="1">
        <v>0</v>
      </c>
      <c r="F636" s="1">
        <v>0</v>
      </c>
      <c r="G636" s="2">
        <f t="shared" si="10"/>
        <v>223120.14049999812</v>
      </c>
      <c r="H636" s="2">
        <f t="shared" si="11"/>
        <v>0.35000000149011612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1728752</v>
      </c>
      <c r="D638" s="1">
        <f>'PR-RAS'!E644</f>
        <v>1789846.13</v>
      </c>
      <c r="E638" s="1">
        <v>0</v>
      </c>
      <c r="F638" s="1">
        <v>0</v>
      </c>
      <c r="G638" s="2">
        <f t="shared" si="10"/>
        <v>3381478.9936199998</v>
      </c>
      <c r="H638" s="2">
        <f t="shared" si="11"/>
        <v>0.12999999988824129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1776947</v>
      </c>
      <c r="D640" s="1">
        <f>'PR-RAS'!E646</f>
        <v>1941433.7799999984</v>
      </c>
      <c r="E640" s="1">
        <v>0</v>
      </c>
      <c r="F640" s="1">
        <v>0</v>
      </c>
      <c r="G640" s="2">
        <f t="shared" si="10"/>
        <v>3616621.503839998</v>
      </c>
      <c r="H640" s="2">
        <f t="shared" si="11"/>
        <v>0.22000000160187483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30399</v>
      </c>
      <c r="D641" s="1">
        <f>'PR-RAS'!E647</f>
        <v>0</v>
      </c>
      <c r="E641" s="1">
        <v>0</v>
      </c>
      <c r="F641" s="1">
        <v>0</v>
      </c>
      <c r="G641" s="2">
        <f t="shared" si="10"/>
        <v>19455.36</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217064</v>
      </c>
      <c r="D642" s="1">
        <f>'PR-RAS'!E649</f>
        <v>245845.71</v>
      </c>
      <c r="E642" s="1">
        <v>0</v>
      </c>
      <c r="F642" s="1">
        <v>0</v>
      </c>
      <c r="G642" s="2">
        <f t="shared" si="10"/>
        <v>454312.22421999997</v>
      </c>
      <c r="H642" s="2">
        <f t="shared" si="11"/>
        <v>0.29000000000814907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23014296</v>
      </c>
      <c r="D643" s="1">
        <f>'PR-RAS'!E650</f>
        <v>24901873.48</v>
      </c>
      <c r="E643" s="1">
        <v>0</v>
      </c>
      <c r="F643" s="1">
        <v>0</v>
      </c>
      <c r="G643" s="2">
        <f t="shared" si="10"/>
        <v>46749183.580320008</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22978936</v>
      </c>
      <c r="D644" s="1">
        <f>'PR-RAS'!E651</f>
        <v>24882045.219999999</v>
      </c>
      <c r="E644" s="1">
        <v>0</v>
      </c>
      <c r="F644" s="1">
        <v>0</v>
      </c>
      <c r="G644" s="2">
        <f t="shared" si="10"/>
        <v>46773766.000919998</v>
      </c>
      <c r="H644" s="2">
        <f t="shared" si="11"/>
        <v>0.2199999988079071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252424</v>
      </c>
      <c r="D645" s="1">
        <f>'PR-RAS'!E652</f>
        <v>265673.97000000253</v>
      </c>
      <c r="E645" s="1">
        <v>0</v>
      </c>
      <c r="F645" s="1">
        <v>0</v>
      </c>
      <c r="G645" s="2">
        <f t="shared" si="10"/>
        <v>504749.12936000328</v>
      </c>
      <c r="H645" s="2">
        <f t="shared" si="11"/>
        <v>2.9999997466802597E-2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121</v>
      </c>
      <c r="D647" s="1">
        <f>'PR-RAS'!E654</f>
        <v>116</v>
      </c>
      <c r="E647" s="1">
        <v>0</v>
      </c>
      <c r="F647" s="1">
        <v>0</v>
      </c>
      <c r="G647" s="2">
        <f t="shared" si="10"/>
        <v>228.03800000000001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121</v>
      </c>
      <c r="D649" s="1">
        <f>'PR-RAS'!E656</f>
        <v>116</v>
      </c>
      <c r="E649" s="1">
        <v>0</v>
      </c>
      <c r="F649" s="1">
        <v>0</v>
      </c>
      <c r="G649" s="2">
        <f t="shared" si="10"/>
        <v>228.744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40000</v>
      </c>
      <c r="D654" s="1">
        <f>'PR-RAS'!E661</f>
        <v>198870.71</v>
      </c>
      <c r="E654" s="1">
        <v>0</v>
      </c>
      <c r="F654" s="1">
        <v>0</v>
      </c>
      <c r="G654" s="2">
        <f t="shared" si="10"/>
        <v>285845.14726</v>
      </c>
      <c r="H654" s="2">
        <f t="shared" si="11"/>
        <v>0.29000000000814907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181901</v>
      </c>
      <c r="D691" s="1">
        <f>'PR-RAS'!E698</f>
        <v>1660931.13</v>
      </c>
      <c r="E691" s="1">
        <v>0</v>
      </c>
      <c r="F691" s="1">
        <v>0</v>
      </c>
      <c r="G691" s="2">
        <f t="shared" si="10"/>
        <v>2417596.6493999995</v>
      </c>
      <c r="H691" s="2">
        <f t="shared" si="11"/>
        <v>0.12999999988824129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119940</v>
      </c>
      <c r="D703" s="1">
        <f>'PR-RAS'!E710</f>
        <v>113885</v>
      </c>
      <c r="E703" s="1">
        <v>0</v>
      </c>
      <c r="F703" s="1">
        <v>0</v>
      </c>
      <c r="G703" s="2">
        <f t="shared" si="10"/>
        <v>244092.41999999998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180956</v>
      </c>
      <c r="D709" s="1">
        <f>'PR-RAS'!E716</f>
        <v>193456.32</v>
      </c>
      <c r="E709" s="1">
        <v>0</v>
      </c>
      <c r="F709" s="1">
        <v>0</v>
      </c>
      <c r="G709" s="2">
        <f t="shared" si="10"/>
        <v>402050.99712000001</v>
      </c>
      <c r="H709" s="2">
        <f t="shared" si="11"/>
        <v>0.32000000000698492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37851</v>
      </c>
      <c r="D710" s="1">
        <f>'PR-RAS'!E717</f>
        <v>31098</v>
      </c>
      <c r="E710" s="1">
        <v>0</v>
      </c>
      <c r="F710" s="1">
        <v>0</v>
      </c>
      <c r="G710" s="2">
        <f t="shared" si="10"/>
        <v>70933.322999999989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413755</v>
      </c>
      <c r="D711" s="1">
        <f>'PR-RAS'!E718</f>
        <v>415768.64</v>
      </c>
      <c r="E711" s="1">
        <v>0</v>
      </c>
      <c r="F711" s="1">
        <v>0</v>
      </c>
      <c r="G711" s="2">
        <f t="shared" si="10"/>
        <v>884157.51879999996</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26800</v>
      </c>
      <c r="D713" s="1">
        <f>'PR-RAS'!E720</f>
        <v>10775</v>
      </c>
      <c r="E713" s="1">
        <v>0</v>
      </c>
      <c r="F713" s="1">
        <v>0</v>
      </c>
      <c r="G713" s="2">
        <f t="shared" si="10"/>
        <v>34425.199999999997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369288</v>
      </c>
      <c r="D714" s="1">
        <f>'PR-RAS'!E721</f>
        <v>413340.13</v>
      </c>
      <c r="E714" s="1">
        <v>0</v>
      </c>
      <c r="F714" s="1">
        <v>0</v>
      </c>
      <c r="G714" s="2">
        <f t="shared" si="10"/>
        <v>852725.36937999993</v>
      </c>
      <c r="H714" s="2">
        <f t="shared" si="11"/>
        <v>0.13000000000465661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2658</v>
      </c>
      <c r="D715" s="1">
        <f>'PR-RAS'!E722</f>
        <v>37500.910000000003</v>
      </c>
      <c r="E715" s="1">
        <v>0</v>
      </c>
      <c r="F715" s="1">
        <v>0</v>
      </c>
      <c r="G715" s="2">
        <f t="shared" si="10"/>
        <v>55449.11148</v>
      </c>
      <c r="H715" s="2">
        <f t="shared" si="11"/>
        <v>8.999999999650754E-2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58615</v>
      </c>
      <c r="D716" s="1">
        <f>'PR-RAS'!E723</f>
        <v>39810.959999999999</v>
      </c>
      <c r="E716" s="1">
        <v>0</v>
      </c>
      <c r="F716" s="1">
        <v>0</v>
      </c>
      <c r="G716" s="2">
        <f t="shared" si="10"/>
        <v>98839.397799999977</v>
      </c>
      <c r="H716" s="2">
        <f t="shared" si="11"/>
        <v>4.0000000000873115E-2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3967</v>
      </c>
      <c r="D718" s="1">
        <f>'PR-RAS'!E725</f>
        <v>27158.93</v>
      </c>
      <c r="E718" s="1">
        <v>0</v>
      </c>
      <c r="F718" s="1">
        <v>0</v>
      </c>
      <c r="G718" s="2">
        <f t="shared" si="10"/>
        <v>41790.244619999998</v>
      </c>
      <c r="H718" s="2">
        <f t="shared" si="11"/>
        <v>6.9999999999708962E-2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14697</v>
      </c>
      <c r="D719" s="1">
        <f>'PR-RAS'!E726</f>
        <v>15544.04</v>
      </c>
      <c r="E719" s="1">
        <v>0</v>
      </c>
      <c r="F719" s="1">
        <v>0</v>
      </c>
      <c r="G719" s="2">
        <f t="shared" si="10"/>
        <v>32873.687440000002</v>
      </c>
      <c r="H719" s="2">
        <f t="shared" si="11"/>
        <v>4.0000000000873115E-2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66688698</v>
      </c>
      <c r="D984" s="6">
        <f>BILANCA!E6</f>
        <v>65185470.039999992</v>
      </c>
      <c r="E984" s="6">
        <v>0</v>
      </c>
      <c r="F984" s="6">
        <v>0</v>
      </c>
      <c r="G984" s="7">
        <f t="shared" ref="G984:G1241" si="22">B984/1000*C984+B984/500*D984</f>
        <v>197059.63808</v>
      </c>
      <c r="H984" s="7">
        <f t="shared" si="19"/>
        <v>3.9999991655349731E-2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66371130</v>
      </c>
      <c r="D985" s="1">
        <f>BILANCA!E7</f>
        <v>64832690.25999999</v>
      </c>
      <c r="E985" s="1">
        <v>0</v>
      </c>
      <c r="F985" s="1">
        <v>0</v>
      </c>
      <c r="G985" s="2">
        <f t="shared" si="22"/>
        <v>392073.02103999996</v>
      </c>
      <c r="H985" s="2">
        <f t="shared" si="19"/>
        <v>0.25999999046325684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66308291</v>
      </c>
      <c r="D990" s="1">
        <f>BILANCA!E12</f>
        <v>64732540.359999992</v>
      </c>
      <c r="E990" s="1">
        <v>0</v>
      </c>
      <c r="F990" s="1">
        <v>0</v>
      </c>
      <c r="G990" s="2">
        <f t="shared" si="22"/>
        <v>1370413.6020399998</v>
      </c>
      <c r="H990" s="2">
        <f t="shared" si="19"/>
        <v>0.35999999195337296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66055244</v>
      </c>
      <c r="D991" s="1">
        <f>BILANCA!E13</f>
        <v>64430828.779999994</v>
      </c>
      <c r="E991" s="1">
        <v>0</v>
      </c>
      <c r="F991" s="1">
        <v>0</v>
      </c>
      <c r="G991" s="2">
        <f t="shared" si="22"/>
        <v>1559335.21248</v>
      </c>
      <c r="H991" s="2">
        <f t="shared" si="19"/>
        <v>0.2200000062584877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254165</v>
      </c>
      <c r="D992" s="1">
        <f>BILANCA!E14</f>
        <v>254164.85</v>
      </c>
      <c r="E992" s="1">
        <v>0</v>
      </c>
      <c r="F992" s="1">
        <v>0</v>
      </c>
      <c r="G992" s="2">
        <f t="shared" si="22"/>
        <v>6862.452299999999</v>
      </c>
      <c r="H992" s="2">
        <f t="shared" si="19"/>
        <v>0.14999999999417923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129699039</v>
      </c>
      <c r="D993" s="1">
        <f>BILANCA!E15</f>
        <v>129699039.45</v>
      </c>
      <c r="E993" s="1">
        <v>0</v>
      </c>
      <c r="F993" s="1">
        <v>0</v>
      </c>
      <c r="G993" s="2">
        <f t="shared" si="22"/>
        <v>3890971.1790000005</v>
      </c>
      <c r="H993" s="2">
        <f t="shared" si="19"/>
        <v>0.45000000298023224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63897960</v>
      </c>
      <c r="D996" s="1">
        <f>BILANCA!E18</f>
        <v>65522375.520000003</v>
      </c>
      <c r="E996" s="1">
        <v>0</v>
      </c>
      <c r="F996" s="1">
        <v>0</v>
      </c>
      <c r="G996" s="2">
        <f t="shared" si="22"/>
        <v>2534255.24352</v>
      </c>
      <c r="H996" s="2">
        <f t="shared" si="19"/>
        <v>0.47999999672174454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113047</v>
      </c>
      <c r="D997" s="1">
        <f>BILANCA!E19</f>
        <v>161711.58000000007</v>
      </c>
      <c r="E997" s="1">
        <v>0</v>
      </c>
      <c r="F997" s="1">
        <v>0</v>
      </c>
      <c r="G997" s="2">
        <f t="shared" si="22"/>
        <v>6110.5822400000025</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3520124</v>
      </c>
      <c r="D998" s="1">
        <f>BILANCA!E20</f>
        <v>3520123.53</v>
      </c>
      <c r="E998" s="1">
        <v>0</v>
      </c>
      <c r="F998" s="1">
        <v>0</v>
      </c>
      <c r="G998" s="2">
        <f t="shared" si="22"/>
        <v>158405.56589999999</v>
      </c>
      <c r="H998" s="2">
        <f t="shared" si="19"/>
        <v>0.47000000020489097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324204</v>
      </c>
      <c r="D999" s="1">
        <f>BILANCA!E21</f>
        <v>324204.25</v>
      </c>
      <c r="E999" s="1">
        <v>0</v>
      </c>
      <c r="F999" s="1">
        <v>0</v>
      </c>
      <c r="G999" s="2">
        <f t="shared" si="22"/>
        <v>15561.8</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159291</v>
      </c>
      <c r="D1000" s="1">
        <f>BILANCA!E22</f>
        <v>159290.87</v>
      </c>
      <c r="E1000" s="1">
        <v>0</v>
      </c>
      <c r="F1000" s="1">
        <v>0</v>
      </c>
      <c r="G1000" s="2">
        <f t="shared" si="22"/>
        <v>8123.8365800000001</v>
      </c>
      <c r="H1000" s="2">
        <f t="shared" si="19"/>
        <v>0.13000000000465661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22923</v>
      </c>
      <c r="D1002" s="1">
        <f>BILANCA!E24</f>
        <v>22922.82</v>
      </c>
      <c r="E1002" s="1">
        <v>0</v>
      </c>
      <c r="F1002" s="1">
        <v>0</v>
      </c>
      <c r="G1002" s="2">
        <f t="shared" si="22"/>
        <v>1306.6041599999999</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280112</v>
      </c>
      <c r="D1003" s="1">
        <f>BILANCA!E25</f>
        <v>280112.31</v>
      </c>
      <c r="E1003" s="1">
        <v>0</v>
      </c>
      <c r="F1003" s="1">
        <v>0</v>
      </c>
      <c r="G1003" s="2">
        <f t="shared" si="22"/>
        <v>16806.732400000001</v>
      </c>
      <c r="H1003" s="2">
        <f t="shared" si="19"/>
        <v>0.30999999999767169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2201551</v>
      </c>
      <c r="D1004" s="1">
        <f>BILANCA!E26</f>
        <v>2325138.31</v>
      </c>
      <c r="E1004" s="1">
        <v>0</v>
      </c>
      <c r="F1004" s="1">
        <v>0</v>
      </c>
      <c r="G1004" s="2">
        <f t="shared" si="22"/>
        <v>143888.38002000001</v>
      </c>
      <c r="H1004" s="2">
        <f t="shared" si="19"/>
        <v>0.31000000005587935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6395158</v>
      </c>
      <c r="D1006" s="1">
        <f>BILANCA!E28</f>
        <v>6470080.5099999998</v>
      </c>
      <c r="E1006" s="1">
        <v>0</v>
      </c>
      <c r="F1006" s="1">
        <v>0</v>
      </c>
      <c r="G1006" s="2">
        <f t="shared" si="22"/>
        <v>444712.33745999995</v>
      </c>
      <c r="H1006" s="2">
        <f t="shared" si="19"/>
        <v>0.49000000022351742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140000</v>
      </c>
      <c r="D1013" s="1">
        <f>BILANCA!E35</f>
        <v>140000</v>
      </c>
      <c r="E1013" s="1">
        <v>0</v>
      </c>
      <c r="F1013" s="1">
        <v>0</v>
      </c>
      <c r="G1013" s="2">
        <f t="shared" si="22"/>
        <v>12600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140000</v>
      </c>
      <c r="D1015" s="1">
        <f>BILANCA!E37</f>
        <v>140000</v>
      </c>
      <c r="E1015" s="1">
        <v>0</v>
      </c>
      <c r="F1015" s="1">
        <v>0</v>
      </c>
      <c r="G1015" s="2">
        <f t="shared" si="22"/>
        <v>13440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2605163</v>
      </c>
      <c r="D1032" s="1">
        <f>BILANCA!E54</f>
        <v>2671030.0699999998</v>
      </c>
      <c r="E1032" s="1">
        <v>0</v>
      </c>
      <c r="F1032" s="1">
        <v>0</v>
      </c>
      <c r="G1032" s="2">
        <f t="shared" si="22"/>
        <v>389413.93385999999</v>
      </c>
      <c r="H1032" s="2">
        <f t="shared" si="19"/>
        <v>6.9999999832361937E-2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2605163</v>
      </c>
      <c r="D1033" s="1">
        <f>BILANCA!E55</f>
        <v>2671030.0699999998</v>
      </c>
      <c r="E1033" s="1">
        <v>0</v>
      </c>
      <c r="F1033" s="1">
        <v>0</v>
      </c>
      <c r="G1033" s="2">
        <f t="shared" si="22"/>
        <v>397361.15700000001</v>
      </c>
      <c r="H1033" s="2">
        <f t="shared" si="19"/>
        <v>6.9999999832361937E-2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62839</v>
      </c>
      <c r="D1041" s="1">
        <f>BILANCA!E63</f>
        <v>100149.9</v>
      </c>
      <c r="E1041" s="1">
        <v>0</v>
      </c>
      <c r="F1041" s="1">
        <v>0</v>
      </c>
      <c r="G1041" s="2">
        <f t="shared" si="22"/>
        <v>15262.0504</v>
      </c>
      <c r="H1041" s="2">
        <f t="shared" si="19"/>
        <v>0.10000000000582077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62839</v>
      </c>
      <c r="D1042" s="1">
        <f>BILANCA!E64</f>
        <v>100149.9</v>
      </c>
      <c r="E1042" s="1">
        <v>0</v>
      </c>
      <c r="F1042" s="1">
        <v>0</v>
      </c>
      <c r="G1042" s="2">
        <f t="shared" si="22"/>
        <v>15525.189199999999</v>
      </c>
      <c r="H1042" s="2">
        <f t="shared" si="19"/>
        <v>0.10000000000582077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317568</v>
      </c>
      <c r="D1046" s="1">
        <f>BILANCA!E68</f>
        <v>352779.77999999997</v>
      </c>
      <c r="E1046" s="1">
        <v>0</v>
      </c>
      <c r="F1046" s="1">
        <v>0</v>
      </c>
      <c r="G1046" s="2">
        <f t="shared" si="22"/>
        <v>64457.036279999993</v>
      </c>
      <c r="H1046" s="2">
        <f t="shared" si="19"/>
        <v>0.22000000003026798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252424</v>
      </c>
      <c r="D1047" s="1">
        <f>BILANCA!E69</f>
        <v>265673.96999999997</v>
      </c>
      <c r="E1047" s="1">
        <v>0</v>
      </c>
      <c r="F1047" s="1">
        <v>0</v>
      </c>
      <c r="G1047" s="2">
        <f t="shared" si="22"/>
        <v>50161.404159999998</v>
      </c>
      <c r="H1047" s="2">
        <f t="shared" si="19"/>
        <v>3.0000000027939677E-2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245846</v>
      </c>
      <c r="D1048" s="1">
        <f>BILANCA!E70</f>
        <v>265673.96999999997</v>
      </c>
      <c r="E1048" s="1">
        <v>0</v>
      </c>
      <c r="F1048" s="1">
        <v>0</v>
      </c>
      <c r="G1048" s="2">
        <f t="shared" si="22"/>
        <v>50517.606099999997</v>
      </c>
      <c r="H1048" s="2">
        <f t="shared" si="19"/>
        <v>3.0000000027939677E-2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245846</v>
      </c>
      <c r="D1050" s="1">
        <f>BILANCA!E72</f>
        <v>265673.96999999997</v>
      </c>
      <c r="E1050" s="1">
        <v>0</v>
      </c>
      <c r="F1050" s="1">
        <v>0</v>
      </c>
      <c r="G1050" s="2">
        <f t="shared" si="22"/>
        <v>52071.993979999999</v>
      </c>
      <c r="H1050" s="2">
        <f t="shared" si="19"/>
        <v>3.0000000027939677E-2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6578</v>
      </c>
      <c r="D1054" s="1">
        <f>BILANCA!E76</f>
        <v>0</v>
      </c>
      <c r="E1054" s="1">
        <v>0</v>
      </c>
      <c r="F1054" s="1">
        <v>0</v>
      </c>
      <c r="G1054" s="2">
        <f t="shared" si="22"/>
        <v>467.03799999999995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16224</v>
      </c>
      <c r="D1056" s="1">
        <f>BILANCA!E78</f>
        <v>23819.57</v>
      </c>
      <c r="E1056" s="1">
        <v>0</v>
      </c>
      <c r="F1056" s="1">
        <v>0</v>
      </c>
      <c r="G1056" s="2">
        <f t="shared" si="22"/>
        <v>4662.0092199999999</v>
      </c>
      <c r="H1056" s="2">
        <f t="shared" si="19"/>
        <v>0.43000000000029104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6275</v>
      </c>
      <c r="D1061" s="1">
        <f>BILANCA!E83</f>
        <v>0</v>
      </c>
      <c r="E1061" s="1">
        <v>0</v>
      </c>
      <c r="F1061" s="1">
        <v>0</v>
      </c>
      <c r="G1061" s="2">
        <f t="shared" si="22"/>
        <v>489.45</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2064</v>
      </c>
      <c r="D1062" s="1">
        <f>BILANCA!E84</f>
        <v>0</v>
      </c>
      <c r="E1062" s="1">
        <v>0</v>
      </c>
      <c r="F1062" s="1">
        <v>0</v>
      </c>
      <c r="G1062" s="2">
        <f t="shared" si="22"/>
        <v>163.05600000000001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7885</v>
      </c>
      <c r="D1064" s="1">
        <f>BILANCA!E86</f>
        <v>23819.57</v>
      </c>
      <c r="E1064" s="1">
        <v>0</v>
      </c>
      <c r="F1064" s="1">
        <v>0</v>
      </c>
      <c r="G1064" s="2">
        <f t="shared" si="22"/>
        <v>4497.4553400000004</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18521</v>
      </c>
      <c r="D1124" s="1">
        <f>BILANCA!E146</f>
        <v>63286.239999999998</v>
      </c>
      <c r="E1124" s="1">
        <v>0</v>
      </c>
      <c r="F1124" s="1">
        <v>0</v>
      </c>
      <c r="G1124" s="2">
        <f t="shared" si="22"/>
        <v>20458.180679999998</v>
      </c>
      <c r="H1124" s="2">
        <f t="shared" si="23"/>
        <v>0.23999999999796273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18521</v>
      </c>
      <c r="D1138" s="1">
        <f>BILANCA!E160</f>
        <v>63286.239999999998</v>
      </c>
      <c r="E1138" s="1">
        <v>0</v>
      </c>
      <c r="F1138" s="1">
        <v>0</v>
      </c>
      <c r="G1138" s="2">
        <f t="shared" si="22"/>
        <v>22489.489399999999</v>
      </c>
      <c r="H1138" s="2">
        <f t="shared" si="23"/>
        <v>0.23999999999796273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30399</v>
      </c>
      <c r="D1148" s="1">
        <f>BILANCA!E170</f>
        <v>0</v>
      </c>
      <c r="E1148" s="1">
        <v>0</v>
      </c>
      <c r="F1148" s="1">
        <v>0</v>
      </c>
      <c r="G1148" s="2">
        <f t="shared" si="22"/>
        <v>5015.835</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30399</v>
      </c>
      <c r="D1149" s="1">
        <f>BILANCA!E171</f>
        <v>0</v>
      </c>
      <c r="E1149" s="1">
        <v>0</v>
      </c>
      <c r="F1149" s="1">
        <v>0</v>
      </c>
      <c r="G1149" s="2">
        <f t="shared" si="22"/>
        <v>5046.2340000000004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66688698</v>
      </c>
      <c r="D1152" s="1">
        <f>BILANCA!E175</f>
        <v>65185470.040000007</v>
      </c>
      <c r="E1152" s="1">
        <v>0</v>
      </c>
      <c r="F1152" s="1">
        <v>0</v>
      </c>
      <c r="G1152" s="2">
        <f t="shared" si="22"/>
        <v>33303078.835520007</v>
      </c>
      <c r="H1152" s="2">
        <f t="shared" si="23"/>
        <v>4.0000006556510925E-2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1925474</v>
      </c>
      <c r="D1153" s="1">
        <f>BILANCA!E176</f>
        <v>2079565.63</v>
      </c>
      <c r="E1153" s="1">
        <v>0</v>
      </c>
      <c r="F1153" s="1">
        <v>0</v>
      </c>
      <c r="G1153" s="2">
        <f t="shared" si="22"/>
        <v>1034382.8942</v>
      </c>
      <c r="H1153" s="2">
        <f t="shared" si="23"/>
        <v>0.37000000011175871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1925474</v>
      </c>
      <c r="D1154" s="1">
        <f>BILANCA!E177</f>
        <v>1915978.13</v>
      </c>
      <c r="E1154" s="1">
        <v>0</v>
      </c>
      <c r="F1154" s="1">
        <v>0</v>
      </c>
      <c r="G1154" s="2">
        <f t="shared" si="22"/>
        <v>984520.57446000003</v>
      </c>
      <c r="H1154" s="2">
        <f t="shared" si="23"/>
        <v>0.12999999988824129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1651197</v>
      </c>
      <c r="D1155" s="1">
        <f>BILANCA!E178</f>
        <v>1678843.88</v>
      </c>
      <c r="E1155" s="1">
        <v>0</v>
      </c>
      <c r="F1155" s="1">
        <v>0</v>
      </c>
      <c r="G1155" s="2">
        <f t="shared" si="22"/>
        <v>861528.17871999985</v>
      </c>
      <c r="H1155" s="2">
        <f t="shared" si="23"/>
        <v>0.12000000011175871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269746</v>
      </c>
      <c r="D1156" s="1">
        <f>BILANCA!E179</f>
        <v>230355.26</v>
      </c>
      <c r="E1156" s="1">
        <v>0</v>
      </c>
      <c r="F1156" s="1">
        <v>0</v>
      </c>
      <c r="G1156" s="2">
        <f t="shared" si="22"/>
        <v>126368.97795999999</v>
      </c>
      <c r="H1156" s="2">
        <f t="shared" si="23"/>
        <v>0.26000000000931323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v>
      </c>
      <c r="D1157" s="1">
        <f>BILANCA!E180</f>
        <v>4298.92</v>
      </c>
      <c r="E1157" s="1">
        <v>0</v>
      </c>
      <c r="F1157" s="1">
        <v>0</v>
      </c>
      <c r="G1157" s="2">
        <f t="shared" si="22"/>
        <v>1507.3341599999999</v>
      </c>
      <c r="H1157" s="2">
        <f t="shared" si="23"/>
        <v>7.999999999992724E-2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v>
      </c>
      <c r="D1160" s="1">
        <f>BILANCA!E183</f>
        <v>4298.92</v>
      </c>
      <c r="E1160" s="1">
        <v>0</v>
      </c>
      <c r="F1160" s="1">
        <v>0</v>
      </c>
      <c r="G1160" s="2">
        <f t="shared" si="22"/>
        <v>1533.32268</v>
      </c>
      <c r="H1160" s="2">
        <f t="shared" si="23"/>
        <v>7.999999999992724E-2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4466</v>
      </c>
      <c r="D1165" s="1">
        <f>BILANCA!E188</f>
        <v>2480.0700000000002</v>
      </c>
      <c r="E1165" s="1">
        <v>0</v>
      </c>
      <c r="F1165" s="1">
        <v>0</v>
      </c>
      <c r="G1165" s="2">
        <f t="shared" si="22"/>
        <v>1715.5574799999999</v>
      </c>
      <c r="H1165" s="2">
        <f t="shared" si="23"/>
        <v>7.0000000000163709E-2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123587.5</v>
      </c>
      <c r="E1166" s="1">
        <v>0</v>
      </c>
      <c r="F1166" s="1">
        <v>0</v>
      </c>
      <c r="G1166" s="2">
        <f t="shared" si="22"/>
        <v>45233.025000000001</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40000</v>
      </c>
      <c r="E1211" s="1">
        <v>0</v>
      </c>
      <c r="F1211" s="1">
        <v>0</v>
      </c>
      <c r="G1211" s="2">
        <f t="shared" si="22"/>
        <v>18240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40000</v>
      </c>
      <c r="E1212" s="1">
        <v>0</v>
      </c>
      <c r="F1212" s="1">
        <v>0</v>
      </c>
      <c r="G1212" s="2">
        <f t="shared" si="22"/>
        <v>18320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64763224</v>
      </c>
      <c r="D1214" s="1">
        <f>BILANCA!E237</f>
        <v>63105904.410000004</v>
      </c>
      <c r="E1214" s="1">
        <v>0</v>
      </c>
      <c r="F1214" s="1">
        <v>0</v>
      </c>
      <c r="G1214" s="2">
        <f t="shared" si="22"/>
        <v>44115232.581420004</v>
      </c>
      <c r="H1214" s="2">
        <f t="shared" si="23"/>
        <v>0.41000000387430191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66521650</v>
      </c>
      <c r="D1215" s="1">
        <f>BILANCA!E238</f>
        <v>65045254.100000001</v>
      </c>
      <c r="E1215" s="1">
        <v>0</v>
      </c>
      <c r="F1215" s="1">
        <v>0</v>
      </c>
      <c r="G1215" s="2">
        <f t="shared" si="22"/>
        <v>45614020.702399999</v>
      </c>
      <c r="H1215" s="2">
        <f t="shared" si="23"/>
        <v>0.10000000149011612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66521650</v>
      </c>
      <c r="D1216" s="1">
        <f>BILANCA!E239</f>
        <v>65045254.100000001</v>
      </c>
      <c r="E1216" s="1">
        <v>0</v>
      </c>
      <c r="F1216" s="1">
        <v>0</v>
      </c>
      <c r="G1216" s="2">
        <f t="shared" si="22"/>
        <v>45810632.860600002</v>
      </c>
      <c r="H1216" s="2">
        <f t="shared" si="23"/>
        <v>0.10000000149011612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66521650</v>
      </c>
      <c r="D1217" s="1">
        <f>BILANCA!E240</f>
        <v>65045254.100000001</v>
      </c>
      <c r="E1217" s="1">
        <v>0</v>
      </c>
      <c r="F1217" s="1">
        <v>0</v>
      </c>
      <c r="G1217" s="2">
        <f t="shared" si="22"/>
        <v>46007245.018800005</v>
      </c>
      <c r="H1217" s="2">
        <f t="shared" si="23"/>
        <v>0.10000000149011612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-1776947</v>
      </c>
      <c r="D1222" s="1">
        <f>BILANCA!E245</f>
        <v>-1941433.78</v>
      </c>
      <c r="E1222" s="1">
        <v>0</v>
      </c>
      <c r="F1222" s="1">
        <v>0</v>
      </c>
      <c r="G1222" s="2">
        <f t="shared" si="22"/>
        <v>-1352695.6798399999</v>
      </c>
      <c r="H1222" s="2">
        <f t="shared" si="23"/>
        <v>0.21999999997206032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1776947</v>
      </c>
      <c r="D1227" s="1">
        <f>BILANCA!E250</f>
        <v>1941433.78</v>
      </c>
      <c r="E1227" s="1">
        <v>0</v>
      </c>
      <c r="F1227" s="1">
        <v>0</v>
      </c>
      <c r="G1227" s="2">
        <f t="shared" si="22"/>
        <v>1380994.7526400001</v>
      </c>
      <c r="H1227" s="2">
        <f t="shared" si="23"/>
        <v>0.21999999997206032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1776947</v>
      </c>
      <c r="D1228" s="1">
        <f>BILANCA!E251</f>
        <v>1941433.78</v>
      </c>
      <c r="E1228" s="1">
        <v>0</v>
      </c>
      <c r="F1228" s="1">
        <v>0</v>
      </c>
      <c r="G1228" s="2">
        <f t="shared" si="22"/>
        <v>1386654.5671999999</v>
      </c>
      <c r="H1228" s="2">
        <f t="shared" si="23"/>
        <v>0.21999999997206032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18521</v>
      </c>
      <c r="D1232" s="1">
        <f>BILANCA!E255</f>
        <v>2084.09</v>
      </c>
      <c r="E1232" s="1">
        <v>0</v>
      </c>
      <c r="F1232" s="1">
        <v>0</v>
      </c>
      <c r="G1232" s="2">
        <f t="shared" si="22"/>
        <v>5649.6058200000007</v>
      </c>
      <c r="H1232" s="2">
        <f t="shared" si="23"/>
        <v>9.0000000000145519E-2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18446</v>
      </c>
      <c r="D1240" s="1">
        <f>BILANCA!E264</f>
        <v>11320.96</v>
      </c>
      <c r="E1240" s="1">
        <v>0</v>
      </c>
      <c r="F1240" s="1">
        <v>0</v>
      </c>
      <c r="G1240" s="2">
        <f t="shared" si="22"/>
        <v>10559.595440000001</v>
      </c>
      <c r="H1240" s="2">
        <f t="shared" si="23"/>
        <v>4.0000000000873115E-2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75</v>
      </c>
      <c r="D1241" s="1">
        <f>BILANCA!E265</f>
        <v>51965.279999999999</v>
      </c>
      <c r="E1241" s="1">
        <v>0</v>
      </c>
      <c r="F1241" s="1">
        <v>0</v>
      </c>
      <c r="G1241" s="2">
        <f t="shared" si="22"/>
        <v>26833.43448</v>
      </c>
      <c r="H1241" s="2">
        <f t="shared" si="23"/>
        <v>0.27999999999883585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7351</v>
      </c>
      <c r="D1244" s="1">
        <f>BILANCA!E268</f>
        <v>23732.720000000001</v>
      </c>
      <c r="E1244" s="1">
        <v>0</v>
      </c>
      <c r="F1244" s="1">
        <v>0</v>
      </c>
      <c r="G1244" s="2">
        <f t="shared" si="24"/>
        <v>14307.090840000003</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534</v>
      </c>
      <c r="D1247" s="1">
        <f>BILANCA!E271</f>
        <v>86.85</v>
      </c>
      <c r="E1247" s="1">
        <v>0</v>
      </c>
      <c r="F1247" s="1">
        <v>0</v>
      </c>
      <c r="G1247" s="2">
        <f t="shared" si="24"/>
        <v>186.83279999999999</v>
      </c>
      <c r="H1247" s="2">
        <f t="shared" si="23"/>
        <v>0.15000000000000568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139852</v>
      </c>
      <c r="D1263" s="1">
        <f>BILANCA!E287</f>
        <v>71949.679999999993</v>
      </c>
      <c r="E1263" s="1">
        <v>0</v>
      </c>
      <c r="F1263" s="1">
        <v>0</v>
      </c>
      <c r="G1263" s="2">
        <f t="shared" si="24"/>
        <v>79450.380800000014</v>
      </c>
      <c r="H1263" s="2">
        <f t="shared" si="23"/>
        <v>0.32000000000698492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1785622</v>
      </c>
      <c r="D1264" s="1">
        <f>BILANCA!E288</f>
        <v>1844028.45</v>
      </c>
      <c r="E1264" s="1">
        <v>0</v>
      </c>
      <c r="F1264" s="1">
        <v>0</v>
      </c>
      <c r="G1264" s="2">
        <f t="shared" si="24"/>
        <v>1538103.7709000001</v>
      </c>
      <c r="H1264" s="2">
        <f t="shared" si="23"/>
        <v>0.44999999995343387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123587.5</v>
      </c>
      <c r="E1266" s="1">
        <v>0</v>
      </c>
      <c r="F1266" s="1">
        <v>0</v>
      </c>
      <c r="G1266" s="2">
        <f t="shared" si="24"/>
        <v>69950.524999999994</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326</v>
      </c>
      <c r="D1271" s="1">
        <f>BILANCA!E295</f>
        <v>0</v>
      </c>
      <c r="E1271" s="1">
        <v>0</v>
      </c>
      <c r="F1271" s="1">
        <v>0</v>
      </c>
      <c r="G1271" s="2">
        <f t="shared" si="24"/>
        <v>93.887999999999991</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22820680</v>
      </c>
      <c r="D1401" s="1">
        <f>'RAS-funkcijski'!E107</f>
        <v>25059107.149999999</v>
      </c>
      <c r="E1401" s="1">
        <v>0</v>
      </c>
      <c r="F1401" s="1">
        <v>0</v>
      </c>
      <c r="G1401" s="2">
        <f t="shared" si="24"/>
        <v>7512706.1128999991</v>
      </c>
      <c r="H1401" s="2">
        <f t="shared" si="27"/>
        <v>0.14999999850988388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22820680</v>
      </c>
      <c r="D1403" s="1">
        <f>'RAS-funkcijski'!E109</f>
        <v>25059107.149999999</v>
      </c>
      <c r="E1403" s="1">
        <v>0</v>
      </c>
      <c r="F1403" s="1">
        <v>0</v>
      </c>
      <c r="G1403" s="2">
        <f t="shared" si="24"/>
        <v>7658583.9014999997</v>
      </c>
      <c r="H1403" s="2">
        <f t="shared" si="27"/>
        <v>0.14999999850988388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22820680</v>
      </c>
      <c r="D1435" s="13">
        <f>'RAS-funkcijski'!E141</f>
        <v>25059107.149999999</v>
      </c>
      <c r="E1435" s="13">
        <v>0</v>
      </c>
      <c r="F1435" s="13">
        <v>0</v>
      </c>
      <c r="G1435" s="14">
        <f t="shared" si="24"/>
        <v>9992628.5190999992</v>
      </c>
      <c r="H1435" s="14">
        <f t="shared" si="27"/>
        <v>0.14999999850988388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17500</v>
      </c>
      <c r="E1469" s="1">
        <v>0</v>
      </c>
      <c r="F1469" s="1">
        <v>0</v>
      </c>
      <c r="G1469" s="2">
        <f t="shared" si="24"/>
        <v>1190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17500</v>
      </c>
      <c r="E1475" s="1">
        <v>0</v>
      </c>
      <c r="F1475" s="1">
        <v>0</v>
      </c>
      <c r="G1475" s="2">
        <f t="shared" si="24"/>
        <v>1400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17500</v>
      </c>
      <c r="E1476" s="1">
        <v>0</v>
      </c>
      <c r="F1476" s="1">
        <v>0</v>
      </c>
      <c r="G1476" s="2">
        <f t="shared" si="24"/>
        <v>1435</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1925473.58</v>
      </c>
      <c r="D1480" s="6"/>
      <c r="E1480" s="6">
        <v>0</v>
      </c>
      <c r="F1480" s="6">
        <v>0</v>
      </c>
      <c r="G1480" s="7">
        <f t="shared" ref="G1480:G1580" si="34">B1480/1000*C1480</f>
        <v>1925.4735800000001</v>
      </c>
      <c r="H1480" s="7">
        <f t="shared" ref="H1480:H1580" si="35">ABS(C1480-ROUND(C1480,0))</f>
        <v>0.41999999992549419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23877247.259999998</v>
      </c>
      <c r="D1481" s="1">
        <v>0</v>
      </c>
      <c r="E1481" s="1">
        <v>0</v>
      </c>
      <c r="F1481" s="1">
        <v>0</v>
      </c>
      <c r="G1481" s="2">
        <f t="shared" si="34"/>
        <v>47754.49452</v>
      </c>
      <c r="H1481" s="2">
        <f t="shared" si="35"/>
        <v>0.25999999791383743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23753659.759999998</v>
      </c>
      <c r="D1483" s="1">
        <v>0</v>
      </c>
      <c r="E1483" s="1">
        <v>0</v>
      </c>
      <c r="F1483" s="1">
        <v>0</v>
      </c>
      <c r="G1483" s="2">
        <f t="shared" si="34"/>
        <v>95014.639039999995</v>
      </c>
      <c r="H1483" s="2">
        <f t="shared" si="35"/>
        <v>0.24000000208616257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20525019.129999999</v>
      </c>
      <c r="D1484" s="1">
        <v>0</v>
      </c>
      <c r="E1484" s="1">
        <v>0</v>
      </c>
      <c r="F1484" s="1">
        <v>0</v>
      </c>
      <c r="G1484" s="2">
        <f t="shared" si="34"/>
        <v>102625.09565</v>
      </c>
      <c r="H1484" s="2">
        <f t="shared" si="35"/>
        <v>0.12999999895691872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3144757.66</v>
      </c>
      <c r="D1485" s="1">
        <v>0</v>
      </c>
      <c r="E1485" s="1">
        <v>0</v>
      </c>
      <c r="F1485" s="1">
        <v>0</v>
      </c>
      <c r="G1485" s="2">
        <f t="shared" si="34"/>
        <v>18868.545960000003</v>
      </c>
      <c r="H1485" s="2">
        <f t="shared" si="35"/>
        <v>0.33999999985098839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45376.77</v>
      </c>
      <c r="D1486" s="1">
        <v>0</v>
      </c>
      <c r="E1486" s="1">
        <v>0</v>
      </c>
      <c r="F1486" s="1">
        <v>0</v>
      </c>
      <c r="G1486" s="2">
        <f t="shared" si="34"/>
        <v>317.63738999999998</v>
      </c>
      <c r="H1486" s="2">
        <f t="shared" si="35"/>
        <v>0.23000000000320142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38506.199999999997</v>
      </c>
      <c r="D1491" s="1">
        <v>0</v>
      </c>
      <c r="E1491" s="1">
        <v>0</v>
      </c>
      <c r="F1491" s="1">
        <v>0</v>
      </c>
      <c r="G1491" s="2">
        <f t="shared" si="34"/>
        <v>462.07439999999997</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123587.5</v>
      </c>
      <c r="D1492" s="1">
        <v>0</v>
      </c>
      <c r="E1492" s="1">
        <v>0</v>
      </c>
      <c r="F1492" s="1">
        <v>0</v>
      </c>
      <c r="G1492" s="2">
        <f t="shared" si="34"/>
        <v>1606.6374999999998</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23763155.210000001</v>
      </c>
      <c r="D1499" s="1">
        <v>0</v>
      </c>
      <c r="E1499" s="1">
        <v>0</v>
      </c>
      <c r="F1499" s="1">
        <v>0</v>
      </c>
      <c r="G1499" s="2">
        <f t="shared" si="34"/>
        <v>475263.1042</v>
      </c>
      <c r="H1499" s="2">
        <f t="shared" si="35"/>
        <v>0.21000000089406967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23763155.210000001</v>
      </c>
      <c r="D1501" s="1">
        <v>0</v>
      </c>
      <c r="E1501" s="1">
        <v>0</v>
      </c>
      <c r="F1501" s="1">
        <v>0</v>
      </c>
      <c r="G1501" s="2">
        <f t="shared" si="34"/>
        <v>522789.41462</v>
      </c>
      <c r="H1501" s="2">
        <f t="shared" si="35"/>
        <v>0.21000000089406967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20497371.800000001</v>
      </c>
      <c r="D1502" s="1">
        <v>0</v>
      </c>
      <c r="E1502" s="1">
        <v>0</v>
      </c>
      <c r="F1502" s="1">
        <v>0</v>
      </c>
      <c r="G1502" s="2">
        <f t="shared" si="34"/>
        <v>471439.5514</v>
      </c>
      <c r="H1502" s="2">
        <f t="shared" si="35"/>
        <v>0.19999999925494194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3184148.27</v>
      </c>
      <c r="D1503" s="1">
        <v>0</v>
      </c>
      <c r="E1503" s="1">
        <v>0</v>
      </c>
      <c r="F1503" s="1">
        <v>0</v>
      </c>
      <c r="G1503" s="2">
        <f t="shared" si="34"/>
        <v>76419.558480000007</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41143.339999999997</v>
      </c>
      <c r="D1504" s="1">
        <v>0</v>
      </c>
      <c r="E1504" s="1">
        <v>0</v>
      </c>
      <c r="F1504" s="1">
        <v>0</v>
      </c>
      <c r="G1504" s="2">
        <f t="shared" si="34"/>
        <v>1028.5835</v>
      </c>
      <c r="H1504" s="2">
        <f t="shared" si="35"/>
        <v>0.33999999999650754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40491.800000000003</v>
      </c>
      <c r="D1509" s="1">
        <v>0</v>
      </c>
      <c r="E1509" s="1">
        <v>0</v>
      </c>
      <c r="F1509" s="1">
        <v>0</v>
      </c>
      <c r="G1509" s="2">
        <f t="shared" si="34"/>
        <v>1214.7540000000001</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2039565.6299999952</v>
      </c>
      <c r="D1517" s="1">
        <v>0</v>
      </c>
      <c r="E1517" s="1">
        <v>0</v>
      </c>
      <c r="F1517" s="1">
        <v>0</v>
      </c>
      <c r="G1517" s="2">
        <f t="shared" si="34"/>
        <v>77503.493939999811</v>
      </c>
      <c r="H1517" s="2">
        <f t="shared" si="35"/>
        <v>0.37000000476837158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71949.679999999993</v>
      </c>
      <c r="D1518" s="1">
        <v>0</v>
      </c>
      <c r="E1518" s="1">
        <v>0</v>
      </c>
      <c r="F1518" s="1">
        <v>0</v>
      </c>
      <c r="G1518" s="2">
        <f t="shared" si="34"/>
        <v>2806.0375199999999</v>
      </c>
      <c r="H1518" s="2">
        <f t="shared" si="35"/>
        <v>0.32000000000698492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71949.679999999993</v>
      </c>
      <c r="D1524" s="1">
        <v>0</v>
      </c>
      <c r="E1524" s="1">
        <v>0</v>
      </c>
      <c r="F1524" s="1">
        <v>0</v>
      </c>
      <c r="G1524" s="2">
        <f t="shared" si="34"/>
        <v>3237.7355999999995</v>
      </c>
      <c r="H1524" s="2">
        <f t="shared" si="35"/>
        <v>0.32000000000698492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71949.679999999993</v>
      </c>
      <c r="D1530" s="1">
        <v>0</v>
      </c>
      <c r="E1530" s="1">
        <v>0</v>
      </c>
      <c r="F1530" s="1">
        <v>0</v>
      </c>
      <c r="G1530" s="2">
        <f t="shared" si="34"/>
        <v>3669.4336799999992</v>
      </c>
      <c r="H1530" s="2">
        <f t="shared" si="35"/>
        <v>0.32000000000698492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71949.679999999993</v>
      </c>
      <c r="D1531" s="1">
        <v>0</v>
      </c>
      <c r="E1531" s="1">
        <v>0</v>
      </c>
      <c r="F1531" s="1">
        <v>0</v>
      </c>
      <c r="G1531" s="2">
        <f t="shared" si="34"/>
        <v>3741.3833599999994</v>
      </c>
      <c r="H1531" s="2">
        <f t="shared" si="35"/>
        <v>0.32000000000698492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1967615.95</v>
      </c>
      <c r="D1576" s="1">
        <v>0</v>
      </c>
      <c r="E1576" s="1">
        <v>0</v>
      </c>
      <c r="F1576" s="1">
        <v>0</v>
      </c>
      <c r="G1576" s="2">
        <f t="shared" si="34"/>
        <v>190858.74715000001</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1154.4000000000001</v>
      </c>
      <c r="D1577" s="1">
        <v>0</v>
      </c>
      <c r="E1577" s="1">
        <v>0</v>
      </c>
      <c r="F1577" s="1">
        <v>0</v>
      </c>
      <c r="G1577" s="2">
        <f t="shared" si="34"/>
        <v>113.13120000000001</v>
      </c>
      <c r="H1577" s="2">
        <f t="shared" si="35"/>
        <v>0.40000000000009095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1842874.05</v>
      </c>
      <c r="D1578" s="1">
        <v>0</v>
      </c>
      <c r="E1578" s="1">
        <v>0</v>
      </c>
      <c r="F1578" s="1">
        <v>0</v>
      </c>
      <c r="G1578" s="2">
        <f t="shared" si="34"/>
        <v>182444.53095000001</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123587.5</v>
      </c>
      <c r="D1579" s="1">
        <v>0</v>
      </c>
      <c r="E1579" s="1">
        <v>0</v>
      </c>
      <c r="F1579" s="1">
        <v>0</v>
      </c>
      <c r="G1579" s="2">
        <f t="shared" si="34"/>
        <v>12358.75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24875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22772485</v>
      </c>
      <c r="I16" s="172">
        <f>'PR-RAS'!E6</f>
        <v>24907519.5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22797105</v>
      </c>
      <c r="I17" s="172">
        <f>'PR-RAS'!E151</f>
        <v>24935519.649999999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1776947</v>
      </c>
      <c r="I19" s="173">
        <f>'PR-RAS'!E646</f>
        <v>1941433.7799999984</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66371130</v>
      </c>
      <c r="I20" s="175">
        <f>BILANCA!E7</f>
        <v>64832690.25999999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317568</v>
      </c>
      <c r="I21" s="177">
        <f>BILANCA!E68</f>
        <v>352779.77999999997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1925474</v>
      </c>
      <c r="I22" s="177">
        <f>BILANCA!E176</f>
        <v>2079565.63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64763224</v>
      </c>
      <c r="I23" s="179">
        <f>BILANCA!E237</f>
        <v>63105904.410000004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22820680</v>
      </c>
      <c r="I28" s="181">
        <f>'RAS-funkcijski'!E141</f>
        <v>25059107.149999999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17500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17500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1925473.58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2039565.6299999952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71949.679999999993</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1967615.95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47" zoomScaleNormal="100" workbookViewId="0">
      <selection activeCell="E758" sqref="E75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22772485</v>
      </c>
      <c r="E6" s="53">
        <f>E7+E44+E50+E82+E106+E124+E133+E139</f>
        <v>24907519.5</v>
      </c>
      <c r="F6" s="54">
        <f t="shared" ref="F6:F131" si="0">IF(D6&lt;&gt;0,IF(E6/D6&gt;=100,"&gt;&gt;100",E6/D6*100),"-")</f>
        <v>109.3755007413552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221901</v>
      </c>
      <c r="E50" s="53">
        <f>E51+E54+E59+E62+E65+E68+E71+E74+E77</f>
        <v>1859801.8399999999</v>
      </c>
      <c r="F50" s="54">
        <f t="shared" si="0"/>
        <v>838.12233383355624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40000</v>
      </c>
      <c r="E59" s="53">
        <f t="shared" si="12"/>
        <v>198870.71</v>
      </c>
      <c r="F59" s="54">
        <f t="shared" si="0"/>
        <v>497.17677499999996</v>
      </c>
    </row>
    <row r="60" spans="1:6" ht="24" x14ac:dyDescent="0.2">
      <c r="A60" s="55">
        <v>6331</v>
      </c>
      <c r="B60" s="88" t="s">
        <v>163</v>
      </c>
      <c r="C60" s="52" t="s">
        <v>164</v>
      </c>
      <c r="D60" s="244">
        <v>40000</v>
      </c>
      <c r="E60" s="244">
        <v>198870.71</v>
      </c>
      <c r="F60" s="54">
        <f t="shared" si="0"/>
        <v>497.17677499999996</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181901</v>
      </c>
      <c r="E74" s="53">
        <f t="shared" si="17"/>
        <v>1660931.13</v>
      </c>
      <c r="F74" s="54">
        <f t="shared" si="0"/>
        <v>913.09620617808582</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181901</v>
      </c>
      <c r="E76" s="244">
        <v>1660931.13</v>
      </c>
      <c r="F76" s="54">
        <f t="shared" si="0"/>
        <v>913.09620617808582</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923</v>
      </c>
      <c r="E82" s="53">
        <f t="shared" si="19"/>
        <v>1003.54</v>
      </c>
      <c r="F82" s="54">
        <f t="shared" si="0"/>
        <v>108.72589382448537</v>
      </c>
    </row>
    <row r="83" spans="1:6" ht="12.75" customHeight="1" x14ac:dyDescent="0.2">
      <c r="A83" s="55">
        <v>641</v>
      </c>
      <c r="B83" s="87" t="s">
        <v>209</v>
      </c>
      <c r="C83" s="52" t="s">
        <v>210</v>
      </c>
      <c r="D83" s="53">
        <f t="shared" ref="D83:E83" si="20">SUM(D84:D90)</f>
        <v>923</v>
      </c>
      <c r="E83" s="53">
        <f t="shared" si="20"/>
        <v>1003.54</v>
      </c>
      <c r="F83" s="54">
        <f t="shared" si="0"/>
        <v>108.72589382448537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923</v>
      </c>
      <c r="E85" s="244">
        <v>1003.54</v>
      </c>
      <c r="F85" s="54">
        <f t="shared" si="0"/>
        <v>108.72589382448537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119940</v>
      </c>
      <c r="E106" s="53">
        <f t="shared" si="23"/>
        <v>113885</v>
      </c>
      <c r="F106" s="54">
        <f t="shared" si="0"/>
        <v>94.951642487910632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119940</v>
      </c>
      <c r="E112" s="53">
        <f t="shared" si="25"/>
        <v>113885</v>
      </c>
      <c r="F112" s="54">
        <f t="shared" si="0"/>
        <v>94.951642487910632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119940</v>
      </c>
      <c r="E117" s="244">
        <v>113885</v>
      </c>
      <c r="F117" s="54">
        <f t="shared" si="0"/>
        <v>94.951642487910632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591871</v>
      </c>
      <c r="E124" s="53">
        <f t="shared" si="27"/>
        <v>607885.58000000007</v>
      </c>
      <c r="F124" s="54">
        <f t="shared" si="0"/>
        <v>102.70575513921109</v>
      </c>
    </row>
    <row r="125" spans="1:6" ht="12.75" customHeight="1" x14ac:dyDescent="0.2">
      <c r="A125" s="55">
        <v>661</v>
      </c>
      <c r="B125" s="88" t="s">
        <v>293</v>
      </c>
      <c r="C125" s="52" t="s">
        <v>294</v>
      </c>
      <c r="D125" s="53">
        <f t="shared" ref="D125:E125" si="28">SUM(D126:D127)</f>
        <v>481871</v>
      </c>
      <c r="E125" s="53">
        <f t="shared" si="28"/>
        <v>477885.58</v>
      </c>
      <c r="F125" s="54">
        <f t="shared" si="0"/>
        <v>99.172928024305264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481871</v>
      </c>
      <c r="E127" s="244">
        <v>477885.58</v>
      </c>
      <c r="F127" s="54">
        <f t="shared" si="0"/>
        <v>99.172928024305264</v>
      </c>
    </row>
    <row r="128" spans="1:6" ht="24" x14ac:dyDescent="0.2">
      <c r="A128" s="55">
        <v>663</v>
      </c>
      <c r="B128" s="233" t="s">
        <v>299</v>
      </c>
      <c r="C128" s="52" t="s">
        <v>300</v>
      </c>
      <c r="D128" s="53">
        <f t="shared" ref="D128:E128" si="29">SUM(D129:D132)</f>
        <v>110000</v>
      </c>
      <c r="E128" s="53">
        <f t="shared" si="29"/>
        <v>130000</v>
      </c>
      <c r="F128" s="54">
        <f t="shared" si="0"/>
        <v>118.18181818181819</v>
      </c>
    </row>
    <row r="129" spans="1:6" ht="12.75" customHeight="1" x14ac:dyDescent="0.2">
      <c r="A129" s="55">
        <v>6631</v>
      </c>
      <c r="B129" s="88" t="s">
        <v>301</v>
      </c>
      <c r="C129" s="52" t="s">
        <v>302</v>
      </c>
      <c r="D129" s="244">
        <v>110000</v>
      </c>
      <c r="E129" s="244">
        <v>130000</v>
      </c>
      <c r="F129" s="54">
        <f t="shared" si="0"/>
        <v>118.18181818181819</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21837850</v>
      </c>
      <c r="E133" s="53">
        <f t="shared" si="30"/>
        <v>22298612.379999999</v>
      </c>
      <c r="F133" s="54">
        <f t="shared" ref="F133:F223" si="31">IF(D133&lt;&gt;0,IF(E133/D133&gt;=100,"&gt;&gt;100",E133/D133*100),"-")</f>
        <v>102.1099255650167</v>
      </c>
    </row>
    <row r="134" spans="1:6" ht="24" x14ac:dyDescent="0.2">
      <c r="A134" s="55">
        <v>671</v>
      </c>
      <c r="B134" s="234" t="s">
        <v>311</v>
      </c>
      <c r="C134" s="52" t="s">
        <v>312</v>
      </c>
      <c r="D134" s="53">
        <f t="shared" ref="D134:E134" si="32">SUM(D135:D137)</f>
        <v>21837850</v>
      </c>
      <c r="E134" s="53">
        <f t="shared" si="32"/>
        <v>22298612.379999999</v>
      </c>
      <c r="F134" s="54">
        <f t="shared" si="31"/>
        <v>102.1099255650167</v>
      </c>
    </row>
    <row r="135" spans="1:6" ht="12.75" customHeight="1" x14ac:dyDescent="0.2">
      <c r="A135" s="55">
        <v>6711</v>
      </c>
      <c r="B135" s="87" t="s">
        <v>313</v>
      </c>
      <c r="C135" s="52" t="s">
        <v>314</v>
      </c>
      <c r="D135" s="244">
        <v>21837850</v>
      </c>
      <c r="E135" s="244">
        <v>22298612.379999999</v>
      </c>
      <c r="F135" s="54">
        <f t="shared" si="31"/>
        <v>102.1099255650167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26331.16</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26331.16</v>
      </c>
      <c r="F150" s="54" t="str">
        <f t="shared" si="31"/>
        <v>-</v>
      </c>
    </row>
    <row r="151" spans="1:6" ht="12.75" customHeight="1" x14ac:dyDescent="0.2">
      <c r="A151" s="55">
        <v>3</v>
      </c>
      <c r="B151" s="87" t="s">
        <v>345</v>
      </c>
      <c r="C151" s="52" t="s">
        <v>53</v>
      </c>
      <c r="D151" s="53">
        <f t="shared" ref="D151:E151" si="35">D152+D163+D196+D215+D224+D252+D263</f>
        <v>22797105</v>
      </c>
      <c r="E151" s="53">
        <f t="shared" si="35"/>
        <v>24935519.649999999</v>
      </c>
      <c r="F151" s="54">
        <f t="shared" si="31"/>
        <v>109.38020266169761</v>
      </c>
    </row>
    <row r="152" spans="1:6" ht="12.75" customHeight="1" x14ac:dyDescent="0.2">
      <c r="A152" s="55">
        <v>31</v>
      </c>
      <c r="B152" s="87" t="s">
        <v>346</v>
      </c>
      <c r="C152" s="52" t="s">
        <v>347</v>
      </c>
      <c r="D152" s="53">
        <f t="shared" ref="D152:E152" si="36">D153+D158+D159</f>
        <v>20316034</v>
      </c>
      <c r="E152" s="53">
        <f t="shared" si="36"/>
        <v>20037622.289999999</v>
      </c>
      <c r="F152" s="54">
        <f t="shared" si="31"/>
        <v>98.629596160352946</v>
      </c>
    </row>
    <row r="153" spans="1:6" ht="12.75" customHeight="1" x14ac:dyDescent="0.2">
      <c r="A153" s="55">
        <v>311</v>
      </c>
      <c r="B153" s="87" t="s">
        <v>348</v>
      </c>
      <c r="C153" s="52" t="s">
        <v>349</v>
      </c>
      <c r="D153" s="53">
        <f t="shared" ref="D153:E153" si="37">SUM(D154:D157)</f>
        <v>16856310</v>
      </c>
      <c r="E153" s="53">
        <f t="shared" si="37"/>
        <v>16576161.210000001</v>
      </c>
      <c r="F153" s="54">
        <f t="shared" si="31"/>
        <v>98.338018285140706</v>
      </c>
    </row>
    <row r="154" spans="1:6" ht="12.75" customHeight="1" x14ac:dyDescent="0.2">
      <c r="A154" s="55">
        <v>3111</v>
      </c>
      <c r="B154" s="87" t="s">
        <v>350</v>
      </c>
      <c r="C154" s="52" t="s">
        <v>351</v>
      </c>
      <c r="D154" s="244">
        <v>16856310</v>
      </c>
      <c r="E154" s="244">
        <v>16576161.210000001</v>
      </c>
      <c r="F154" s="54">
        <f t="shared" si="31"/>
        <v>98.338018285140706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678673</v>
      </c>
      <c r="E158" s="244">
        <v>731245.24</v>
      </c>
      <c r="F158" s="54">
        <f t="shared" si="31"/>
        <v>107.74632849693447</v>
      </c>
    </row>
    <row r="159" spans="1:6" ht="12.75" customHeight="1" x14ac:dyDescent="0.2">
      <c r="A159" s="55">
        <v>313</v>
      </c>
      <c r="B159" s="87" t="s">
        <v>360</v>
      </c>
      <c r="C159" s="52" t="s">
        <v>361</v>
      </c>
      <c r="D159" s="53">
        <f t="shared" ref="D159:E159" si="38">SUM(D160:D162)</f>
        <v>2781051</v>
      </c>
      <c r="E159" s="53">
        <f t="shared" si="38"/>
        <v>2730215.84</v>
      </c>
      <c r="F159" s="54">
        <f t="shared" si="31"/>
        <v>98.172088178174363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2781051</v>
      </c>
      <c r="E161" s="244">
        <v>2730215.84</v>
      </c>
      <c r="F161" s="54">
        <f t="shared" si="31"/>
        <v>98.172088178174363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2281380</v>
      </c>
      <c r="E163" s="53">
        <f t="shared" si="39"/>
        <v>3191586.46</v>
      </c>
      <c r="F163" s="54">
        <f t="shared" si="31"/>
        <v>139.89718766711377</v>
      </c>
    </row>
    <row r="164" spans="1:6" ht="12.75" customHeight="1" x14ac:dyDescent="0.2">
      <c r="A164" s="55">
        <v>321</v>
      </c>
      <c r="B164" s="87" t="s">
        <v>369</v>
      </c>
      <c r="C164" s="52" t="s">
        <v>370</v>
      </c>
      <c r="D164" s="53">
        <f t="shared" ref="D164:E164" si="40">SUM(D165:D168)</f>
        <v>612495</v>
      </c>
      <c r="E164" s="53">
        <f t="shared" si="40"/>
        <v>792433.89</v>
      </c>
      <c r="F164" s="54">
        <f t="shared" si="31"/>
        <v>129.37801777973698</v>
      </c>
    </row>
    <row r="165" spans="1:6" ht="12.75" customHeight="1" x14ac:dyDescent="0.2">
      <c r="A165" s="55">
        <v>3211</v>
      </c>
      <c r="B165" s="87" t="s">
        <v>371</v>
      </c>
      <c r="C165" s="52" t="s">
        <v>372</v>
      </c>
      <c r="D165" s="244">
        <v>198340</v>
      </c>
      <c r="E165" s="244">
        <v>369256.99</v>
      </c>
      <c r="F165" s="54">
        <f t="shared" si="31"/>
        <v>186.17373701724313</v>
      </c>
    </row>
    <row r="166" spans="1:6" ht="12.75" customHeight="1" x14ac:dyDescent="0.2">
      <c r="A166" s="55">
        <v>3212</v>
      </c>
      <c r="B166" s="87" t="s">
        <v>373</v>
      </c>
      <c r="C166" s="52" t="s">
        <v>374</v>
      </c>
      <c r="D166" s="244">
        <v>413755</v>
      </c>
      <c r="E166" s="244">
        <v>415768.64</v>
      </c>
      <c r="F166" s="54">
        <f t="shared" si="31"/>
        <v>100.48667448127514</v>
      </c>
    </row>
    <row r="167" spans="1:6" ht="12.75" customHeight="1" x14ac:dyDescent="0.2">
      <c r="A167" s="55">
        <v>3213</v>
      </c>
      <c r="B167" s="87" t="s">
        <v>375</v>
      </c>
      <c r="C167" s="52" t="s">
        <v>376</v>
      </c>
      <c r="D167" s="244">
        <v>400</v>
      </c>
      <c r="E167" s="244">
        <v>7408.26</v>
      </c>
      <c r="F167" s="54">
        <f t="shared" si="31"/>
        <v>1852.0650000000001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438344</v>
      </c>
      <c r="E169" s="53">
        <f t="shared" si="41"/>
        <v>603881.44999999995</v>
      </c>
      <c r="F169" s="54">
        <f t="shared" si="31"/>
        <v>137.76427873998503</v>
      </c>
    </row>
    <row r="170" spans="1:6" ht="12.75" customHeight="1" x14ac:dyDescent="0.2">
      <c r="A170" s="55">
        <v>3221</v>
      </c>
      <c r="B170" s="87" t="s">
        <v>381</v>
      </c>
      <c r="C170" s="52" t="s">
        <v>382</v>
      </c>
      <c r="D170" s="244">
        <v>48020</v>
      </c>
      <c r="E170" s="244">
        <v>83306.75</v>
      </c>
      <c r="F170" s="54">
        <f t="shared" si="31"/>
        <v>173.48344439816742</v>
      </c>
    </row>
    <row r="171" spans="1:6" ht="12.75" customHeight="1" x14ac:dyDescent="0.2">
      <c r="A171" s="55">
        <v>3222</v>
      </c>
      <c r="B171" s="87" t="s">
        <v>383</v>
      </c>
      <c r="C171" s="52" t="s">
        <v>384</v>
      </c>
      <c r="D171" s="244">
        <v>180050</v>
      </c>
      <c r="E171" s="244">
        <v>162590.46</v>
      </c>
      <c r="F171" s="54">
        <f t="shared" si="31"/>
        <v>90.302949180783116</v>
      </c>
    </row>
    <row r="172" spans="1:6" ht="12.75" customHeight="1" x14ac:dyDescent="0.2">
      <c r="A172" s="55">
        <v>3223</v>
      </c>
      <c r="B172" s="87" t="s">
        <v>385</v>
      </c>
      <c r="C172" s="52" t="s">
        <v>386</v>
      </c>
      <c r="D172" s="244">
        <v>189294</v>
      </c>
      <c r="E172" s="244">
        <v>283946.03999999998</v>
      </c>
      <c r="F172" s="54">
        <f t="shared" si="31"/>
        <v>150.00266252496115</v>
      </c>
    </row>
    <row r="173" spans="1:6" ht="12.75" customHeight="1" x14ac:dyDescent="0.2">
      <c r="A173" s="55">
        <v>3224</v>
      </c>
      <c r="B173" s="87" t="s">
        <v>387</v>
      </c>
      <c r="C173" s="52" t="s">
        <v>388</v>
      </c>
      <c r="D173" s="244">
        <v>4317</v>
      </c>
      <c r="E173" s="244">
        <v>7698.07</v>
      </c>
      <c r="F173" s="54">
        <f t="shared" si="31"/>
        <v>178.31989807736855</v>
      </c>
    </row>
    <row r="174" spans="1:6" ht="12.75" customHeight="1" x14ac:dyDescent="0.2">
      <c r="A174" s="55">
        <v>3225</v>
      </c>
      <c r="B174" s="87" t="s">
        <v>389</v>
      </c>
      <c r="C174" s="52" t="s">
        <v>390</v>
      </c>
      <c r="D174" s="244">
        <v>16663</v>
      </c>
      <c r="E174" s="244">
        <v>42084.98</v>
      </c>
      <c r="F174" s="54">
        <f t="shared" si="31"/>
        <v>252.56544439776752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24255.15</v>
      </c>
      <c r="F176" s="54" t="str">
        <f t="shared" si="31"/>
        <v>-</v>
      </c>
    </row>
    <row r="177" spans="1:6" ht="12.75" customHeight="1" x14ac:dyDescent="0.2">
      <c r="A177" s="55">
        <v>323</v>
      </c>
      <c r="B177" s="87" t="s">
        <v>395</v>
      </c>
      <c r="C177" s="52" t="s">
        <v>396</v>
      </c>
      <c r="D177" s="53">
        <f t="shared" ref="D177:E177" si="42">SUM(D178:D186)</f>
        <v>1153428</v>
      </c>
      <c r="E177" s="53">
        <f t="shared" si="42"/>
        <v>1637106.54</v>
      </c>
      <c r="F177" s="54">
        <f t="shared" si="31"/>
        <v>141.9340036829347</v>
      </c>
    </row>
    <row r="178" spans="1:6" ht="12.75" customHeight="1" x14ac:dyDescent="0.2">
      <c r="A178" s="55">
        <v>3231</v>
      </c>
      <c r="B178" s="87" t="s">
        <v>397</v>
      </c>
      <c r="C178" s="52" t="s">
        <v>398</v>
      </c>
      <c r="D178" s="244">
        <v>343365</v>
      </c>
      <c r="E178" s="244">
        <v>355902.71999999997</v>
      </c>
      <c r="F178" s="54">
        <f t="shared" si="31"/>
        <v>103.65142632475646</v>
      </c>
    </row>
    <row r="179" spans="1:6" ht="12.75" customHeight="1" x14ac:dyDescent="0.2">
      <c r="A179" s="55">
        <v>3232</v>
      </c>
      <c r="B179" s="87" t="s">
        <v>399</v>
      </c>
      <c r="C179" s="52" t="s">
        <v>400</v>
      </c>
      <c r="D179" s="244">
        <v>63457</v>
      </c>
      <c r="E179" s="244">
        <v>292379.88</v>
      </c>
      <c r="F179" s="54">
        <f t="shared" si="31"/>
        <v>460.7527617126558</v>
      </c>
    </row>
    <row r="180" spans="1:6" ht="12.75" customHeight="1" x14ac:dyDescent="0.2">
      <c r="A180" s="55">
        <v>3233</v>
      </c>
      <c r="B180" s="87" t="s">
        <v>401</v>
      </c>
      <c r="C180" s="52" t="s">
        <v>402</v>
      </c>
      <c r="D180" s="244">
        <v>103747</v>
      </c>
      <c r="E180" s="244">
        <v>133795.64000000001</v>
      </c>
      <c r="F180" s="54">
        <f t="shared" si="31"/>
        <v>128.96338207369854</v>
      </c>
    </row>
    <row r="181" spans="1:6" ht="12.75" customHeight="1" x14ac:dyDescent="0.2">
      <c r="A181" s="55">
        <v>3234</v>
      </c>
      <c r="B181" s="87" t="s">
        <v>403</v>
      </c>
      <c r="C181" s="52" t="s">
        <v>404</v>
      </c>
      <c r="D181" s="244">
        <v>52300</v>
      </c>
      <c r="E181" s="244">
        <v>85011.42</v>
      </c>
      <c r="F181" s="54">
        <f t="shared" si="31"/>
        <v>162.54573613766729</v>
      </c>
    </row>
    <row r="182" spans="1:6" ht="12.75" customHeight="1" x14ac:dyDescent="0.2">
      <c r="A182" s="55">
        <v>3235</v>
      </c>
      <c r="B182" s="87" t="s">
        <v>405</v>
      </c>
      <c r="C182" s="52" t="s">
        <v>406</v>
      </c>
      <c r="D182" s="244">
        <v>41339</v>
      </c>
      <c r="E182" s="244">
        <v>15706.88</v>
      </c>
      <c r="F182" s="54">
        <f t="shared" si="31"/>
        <v>37.995307094995042</v>
      </c>
    </row>
    <row r="183" spans="1:6" ht="12.75" customHeight="1" x14ac:dyDescent="0.2">
      <c r="A183" s="55">
        <v>3236</v>
      </c>
      <c r="B183" s="87" t="s">
        <v>407</v>
      </c>
      <c r="C183" s="52" t="s">
        <v>408</v>
      </c>
      <c r="D183" s="244">
        <v>26800</v>
      </c>
      <c r="E183" s="244">
        <v>10775</v>
      </c>
      <c r="F183" s="54">
        <f t="shared" si="31"/>
        <v>40.205223880597011</v>
      </c>
    </row>
    <row r="184" spans="1:6" ht="12.75" customHeight="1" x14ac:dyDescent="0.2">
      <c r="A184" s="55">
        <v>3237</v>
      </c>
      <c r="B184" s="87" t="s">
        <v>409</v>
      </c>
      <c r="C184" s="52" t="s">
        <v>410</v>
      </c>
      <c r="D184" s="244">
        <v>430868</v>
      </c>
      <c r="E184" s="244">
        <v>490652</v>
      </c>
      <c r="F184" s="54">
        <f t="shared" si="31"/>
        <v>113.87524717546907</v>
      </c>
    </row>
    <row r="185" spans="1:6" ht="12.75" customHeight="1" x14ac:dyDescent="0.2">
      <c r="A185" s="55">
        <v>3238</v>
      </c>
      <c r="B185" s="87" t="s">
        <v>411</v>
      </c>
      <c r="C185" s="52" t="s">
        <v>412</v>
      </c>
      <c r="D185" s="244">
        <v>75314</v>
      </c>
      <c r="E185" s="244">
        <v>99842.5</v>
      </c>
      <c r="F185" s="54">
        <f t="shared" si="31"/>
        <v>132.56831399208647</v>
      </c>
    </row>
    <row r="186" spans="1:6" ht="12.75" customHeight="1" x14ac:dyDescent="0.2">
      <c r="A186" s="55">
        <v>3239</v>
      </c>
      <c r="B186" s="87" t="s">
        <v>413</v>
      </c>
      <c r="C186" s="52" t="s">
        <v>414</v>
      </c>
      <c r="D186" s="244">
        <v>16238</v>
      </c>
      <c r="E186" s="244">
        <v>153040.5</v>
      </c>
      <c r="F186" s="54">
        <f t="shared" si="31"/>
        <v>942.48368025618913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77113</v>
      </c>
      <c r="E188" s="53">
        <f t="shared" si="43"/>
        <v>158164.58000000002</v>
      </c>
      <c r="F188" s="54">
        <f t="shared" si="31"/>
        <v>205.10754347515987</v>
      </c>
    </row>
    <row r="189" spans="1:6" ht="12.75" customHeight="1" x14ac:dyDescent="0.2">
      <c r="A189" s="55">
        <v>3291</v>
      </c>
      <c r="B189" s="234" t="s">
        <v>419</v>
      </c>
      <c r="C189" s="52" t="s">
        <v>420</v>
      </c>
      <c r="D189" s="244">
        <v>3967</v>
      </c>
      <c r="E189" s="244">
        <v>27158.93</v>
      </c>
      <c r="F189" s="54">
        <f t="shared" si="31"/>
        <v>684.62137635492809</v>
      </c>
    </row>
    <row r="190" spans="1:6" ht="12.75" customHeight="1" x14ac:dyDescent="0.2">
      <c r="A190" s="55">
        <v>3292</v>
      </c>
      <c r="B190" s="87" t="s">
        <v>421</v>
      </c>
      <c r="C190" s="52" t="s">
        <v>422</v>
      </c>
      <c r="D190" s="244">
        <v>24831</v>
      </c>
      <c r="E190" s="244">
        <v>25390.49</v>
      </c>
      <c r="F190" s="54">
        <f t="shared" si="31"/>
        <v>102.25319157504732</v>
      </c>
    </row>
    <row r="191" spans="1:6" ht="12.75" customHeight="1" x14ac:dyDescent="0.2">
      <c r="A191" s="55">
        <v>3293</v>
      </c>
      <c r="B191" s="87" t="s">
        <v>423</v>
      </c>
      <c r="C191" s="52" t="s">
        <v>424</v>
      </c>
      <c r="D191" s="244">
        <v>6275</v>
      </c>
      <c r="E191" s="244">
        <v>44364.86</v>
      </c>
      <c r="F191" s="54">
        <f t="shared" si="31"/>
        <v>707.00972111553779</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31300</v>
      </c>
      <c r="E193" s="244">
        <v>22325</v>
      </c>
      <c r="F193" s="54">
        <f t="shared" si="31"/>
        <v>71.325878594249204</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10740</v>
      </c>
      <c r="E195" s="244">
        <v>38925.300000000003</v>
      </c>
      <c r="F195" s="54">
        <f t="shared" si="31"/>
        <v>362.43296089385478</v>
      </c>
    </row>
    <row r="196" spans="1:6" ht="12.75" customHeight="1" x14ac:dyDescent="0.2">
      <c r="A196" s="55">
        <v>34</v>
      </c>
      <c r="B196" s="234" t="s">
        <v>433</v>
      </c>
      <c r="C196" s="52" t="s">
        <v>434</v>
      </c>
      <c r="D196" s="53">
        <f t="shared" ref="D196:E196" si="44">D197+D202+D210</f>
        <v>17790</v>
      </c>
      <c r="E196" s="53">
        <f t="shared" si="44"/>
        <v>45379.770000000004</v>
      </c>
      <c r="F196" s="54">
        <f t="shared" si="31"/>
        <v>255.08583473861722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17790</v>
      </c>
      <c r="E210" s="53">
        <f t="shared" si="47"/>
        <v>45379.770000000004</v>
      </c>
      <c r="F210" s="54">
        <f t="shared" si="31"/>
        <v>255.08583473861722</v>
      </c>
    </row>
    <row r="211" spans="1:6" ht="12.75" customHeight="1" x14ac:dyDescent="0.2">
      <c r="A211" s="55">
        <v>3431</v>
      </c>
      <c r="B211" s="234" t="s">
        <v>463</v>
      </c>
      <c r="C211" s="52" t="s">
        <v>464</v>
      </c>
      <c r="D211" s="244">
        <v>10531</v>
      </c>
      <c r="E211" s="244">
        <v>18893.66</v>
      </c>
      <c r="F211" s="54">
        <f t="shared" si="31"/>
        <v>179.40993258000191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1237</v>
      </c>
      <c r="E213" s="244">
        <v>859.39</v>
      </c>
      <c r="F213" s="54">
        <f t="shared" si="31"/>
        <v>69.473726758286176</v>
      </c>
    </row>
    <row r="214" spans="1:6" ht="12.75" customHeight="1" x14ac:dyDescent="0.2">
      <c r="A214" s="55">
        <v>3434</v>
      </c>
      <c r="B214" s="87" t="s">
        <v>469</v>
      </c>
      <c r="C214" s="52" t="s">
        <v>470</v>
      </c>
      <c r="D214" s="244">
        <v>6022</v>
      </c>
      <c r="E214" s="244">
        <v>25626.720000000001</v>
      </c>
      <c r="F214" s="54">
        <f t="shared" si="31"/>
        <v>425.55164397210234</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181901</v>
      </c>
      <c r="E224" s="53">
        <f t="shared" si="51"/>
        <v>1660931.13</v>
      </c>
      <c r="F224" s="54">
        <f t="shared" ref="F224:F235" si="52">IF(D224&lt;&gt;0,IF(E224/D224&gt;=100,"&gt;&gt;100",E224/D224*100),"-")</f>
        <v>913.09620617808582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181901</v>
      </c>
      <c r="E247" s="53">
        <f t="shared" si="62"/>
        <v>1660931.13</v>
      </c>
      <c r="F247" s="54">
        <f t="shared" si="61"/>
        <v>913.09620617808582</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v>181901</v>
      </c>
      <c r="E251" s="244">
        <v>1660931.13</v>
      </c>
      <c r="F251" s="54">
        <f t="shared" si="61"/>
        <v>913.09620617808582</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22797105</v>
      </c>
      <c r="E289" s="53">
        <f t="shared" si="79"/>
        <v>24935519.649999999</v>
      </c>
      <c r="F289" s="54">
        <f t="shared" si="76"/>
        <v>109.38020266169761</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24620</v>
      </c>
      <c r="E291" s="53">
        <f>IF(E289&gt;=E6,E289-E6,0)</f>
        <v>28000.14999999851</v>
      </c>
      <c r="F291" s="54">
        <f t="shared" si="76"/>
        <v>113.72928513403131</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1728752</v>
      </c>
      <c r="E293" s="244">
        <v>1789846.13</v>
      </c>
      <c r="F293" s="54">
        <f t="shared" si="76"/>
        <v>103.53400198524716</v>
      </c>
    </row>
    <row r="294" spans="1:6" ht="12.75" customHeight="1" x14ac:dyDescent="0.2">
      <c r="A294" s="55">
        <v>96</v>
      </c>
      <c r="B294" s="87" t="s">
        <v>625</v>
      </c>
      <c r="C294" s="52" t="s">
        <v>626</v>
      </c>
      <c r="D294" s="244">
        <v>15240</v>
      </c>
      <c r="E294" s="244">
        <v>60847.59</v>
      </c>
      <c r="F294" s="54">
        <f t="shared" si="76"/>
        <v>399.26240157480311</v>
      </c>
    </row>
    <row r="295" spans="1:6" ht="24" x14ac:dyDescent="0.2">
      <c r="A295" s="55">
        <v>9661</v>
      </c>
      <c r="B295" s="87" t="s">
        <v>627</v>
      </c>
      <c r="C295" s="52" t="s">
        <v>628</v>
      </c>
      <c r="D295" s="244">
        <v>15240</v>
      </c>
      <c r="E295" s="244">
        <v>60847.59</v>
      </c>
      <c r="F295" s="54">
        <f t="shared" si="76"/>
        <v>399.26240157480311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23575</v>
      </c>
      <c r="E350" s="53">
        <f t="shared" si="95"/>
        <v>123587.5</v>
      </c>
      <c r="F350" s="54">
        <f t="shared" si="81"/>
        <v>524.23117709437963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23575</v>
      </c>
      <c r="E363" s="53">
        <f t="shared" si="99"/>
        <v>123587.5</v>
      </c>
      <c r="F363" s="54">
        <f t="shared" si="81"/>
        <v>524.23117709437963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23575</v>
      </c>
      <c r="E369" s="53">
        <f t="shared" si="101"/>
        <v>123587.5</v>
      </c>
      <c r="F369" s="54">
        <f t="shared" si="81"/>
        <v>524.23117709437963</v>
      </c>
    </row>
    <row r="370" spans="1:6" ht="12.75" customHeight="1" x14ac:dyDescent="0.2">
      <c r="A370" s="55">
        <v>4221</v>
      </c>
      <c r="B370" s="87" t="s">
        <v>672</v>
      </c>
      <c r="C370" s="52" t="s">
        <v>764</v>
      </c>
      <c r="D370" s="244">
        <v>23575</v>
      </c>
      <c r="E370" s="244"/>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123587.5</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23575</v>
      </c>
      <c r="E408" s="53">
        <f t="shared" si="111"/>
        <v>123587.5</v>
      </c>
      <c r="F408" s="54">
        <f t="shared" si="81"/>
        <v>524.23117709437963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22772485</v>
      </c>
      <c r="E412" s="53">
        <f>E6+E298</f>
        <v>24907519.5</v>
      </c>
      <c r="F412" s="54">
        <f t="shared" si="81"/>
        <v>109.3755007413552</v>
      </c>
    </row>
    <row r="413" spans="1:6" ht="12.75" customHeight="1" x14ac:dyDescent="0.2">
      <c r="A413" s="55" t="s">
        <v>606</v>
      </c>
      <c r="B413" s="87" t="s">
        <v>829</v>
      </c>
      <c r="C413" s="52" t="s">
        <v>830</v>
      </c>
      <c r="D413" s="53">
        <f t="shared" ref="D413:E413" si="112">D289+D350</f>
        <v>22820680</v>
      </c>
      <c r="E413" s="53">
        <f t="shared" si="112"/>
        <v>25059107.149999999</v>
      </c>
      <c r="F413" s="54">
        <f t="shared" si="81"/>
        <v>109.80876621555535</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48195</v>
      </c>
      <c r="E415" s="53">
        <f t="shared" si="114"/>
        <v>151587.64999999851</v>
      </c>
      <c r="F415" s="54">
        <f t="shared" si="81"/>
        <v>314.52982674550992</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1728752</v>
      </c>
      <c r="E417" s="53">
        <f t="shared" si="116"/>
        <v>1789846.13</v>
      </c>
      <c r="F417" s="54">
        <f t="shared" si="81"/>
        <v>103.53400198524716</v>
      </c>
    </row>
    <row r="418" spans="1:6" ht="12.75" customHeight="1" x14ac:dyDescent="0.2">
      <c r="A418" s="57" t="s">
        <v>840</v>
      </c>
      <c r="B418" s="235" t="s">
        <v>841</v>
      </c>
      <c r="C418" s="58" t="s">
        <v>842</v>
      </c>
      <c r="D418" s="64">
        <f t="shared" ref="D418:E418" si="117">D294+D411</f>
        <v>15240</v>
      </c>
      <c r="E418" s="64">
        <f t="shared" si="117"/>
        <v>60847.59</v>
      </c>
      <c r="F418" s="59">
        <f t="shared" si="81"/>
        <v>399.26240157480311</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22772485</v>
      </c>
      <c r="E639" s="53">
        <f t="shared" si="180"/>
        <v>24907519.5</v>
      </c>
      <c r="F639" s="54">
        <f t="shared" si="119"/>
        <v>109.3755007413552</v>
      </c>
    </row>
    <row r="640" spans="1:6" ht="12.75" customHeight="1" x14ac:dyDescent="0.2">
      <c r="A640" s="55" t="s">
        <v>606</v>
      </c>
      <c r="B640" s="87" t="s">
        <v>1275</v>
      </c>
      <c r="C640" s="52" t="s">
        <v>1276</v>
      </c>
      <c r="D640" s="53">
        <f t="shared" ref="D640:E640" si="181">D413+D528</f>
        <v>22820680</v>
      </c>
      <c r="E640" s="53">
        <f t="shared" si="181"/>
        <v>25059107.149999999</v>
      </c>
      <c r="F640" s="54">
        <f t="shared" si="119"/>
        <v>109.80876621555535</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48195</v>
      </c>
      <c r="E642" s="53">
        <f t="shared" si="183"/>
        <v>151587.64999999851</v>
      </c>
      <c r="F642" s="54">
        <f t="shared" si="119"/>
        <v>314.52982674550992</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1728752</v>
      </c>
      <c r="E644" s="53">
        <f t="shared" si="185"/>
        <v>1789846.13</v>
      </c>
      <c r="F644" s="54">
        <f t="shared" si="119"/>
        <v>103.53400198524716</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1776947</v>
      </c>
      <c r="E646" s="53">
        <f t="shared" si="187"/>
        <v>1941433.7799999984</v>
      </c>
      <c r="F646" s="54">
        <f t="shared" si="119"/>
        <v>109.25670714995992</v>
      </c>
    </row>
    <row r="647" spans="1:6" ht="24" x14ac:dyDescent="0.2">
      <c r="A647" s="57" t="s">
        <v>1289</v>
      </c>
      <c r="B647" s="235" t="s">
        <v>1290</v>
      </c>
      <c r="C647" s="58" t="s">
        <v>1289</v>
      </c>
      <c r="D647" s="245">
        <v>30399</v>
      </c>
      <c r="E647" s="245"/>
      <c r="F647" s="59">
        <f t="shared" si="119"/>
        <v>0</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217064</v>
      </c>
      <c r="E649" s="244">
        <v>245845.71</v>
      </c>
      <c r="F649" s="54">
        <f t="shared" ref="F649:F724" si="188">IF(D649&lt;&gt;0,IF(E649/D649&gt;=100,"&gt;&gt;100",E649/D649*100),"-")</f>
        <v>113.25955017874911</v>
      </c>
    </row>
    <row r="650" spans="1:6" ht="12.75" customHeight="1" x14ac:dyDescent="0.2">
      <c r="A650" s="55" t="s">
        <v>1294</v>
      </c>
      <c r="B650" s="87" t="s">
        <v>1295</v>
      </c>
      <c r="C650" s="52" t="s">
        <v>1294</v>
      </c>
      <c r="D650" s="244">
        <v>23014296</v>
      </c>
      <c r="E650" s="244">
        <v>24901873.48</v>
      </c>
      <c r="F650" s="54">
        <f t="shared" si="188"/>
        <v>108.20176067953588</v>
      </c>
    </row>
    <row r="651" spans="1:6" ht="12.75" customHeight="1" x14ac:dyDescent="0.2">
      <c r="A651" s="55" t="s">
        <v>1296</v>
      </c>
      <c r="B651" s="87" t="s">
        <v>1297</v>
      </c>
      <c r="C651" s="52" t="s">
        <v>1296</v>
      </c>
      <c r="D651" s="244">
        <v>22978936</v>
      </c>
      <c r="E651" s="244">
        <v>24882045.219999999</v>
      </c>
      <c r="F651" s="54">
        <f t="shared" si="188"/>
        <v>108.28197275974831</v>
      </c>
    </row>
    <row r="652" spans="1:6" ht="24" x14ac:dyDescent="0.2">
      <c r="A652" s="55">
        <v>11</v>
      </c>
      <c r="B652" s="87" t="s">
        <v>1298</v>
      </c>
      <c r="C652" s="52" t="s">
        <v>1299</v>
      </c>
      <c r="D652" s="53">
        <f t="shared" ref="D652:E652" si="189">+D649+D650-D651</f>
        <v>252424</v>
      </c>
      <c r="E652" s="53">
        <f t="shared" si="189"/>
        <v>265673.97000000253</v>
      </c>
      <c r="F652" s="54">
        <f t="shared" si="188"/>
        <v>105.24909279624859</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121</v>
      </c>
      <c r="E654" s="264">
        <v>116</v>
      </c>
      <c r="F654" s="54">
        <f t="shared" si="188"/>
        <v>95.867768595041326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121</v>
      </c>
      <c r="E656" s="264">
        <v>116</v>
      </c>
      <c r="F656" s="54">
        <f t="shared" si="188"/>
        <v>95.867768595041326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40000</v>
      </c>
      <c r="E661" s="244">
        <v>198870.71</v>
      </c>
      <c r="F661" s="54">
        <f t="shared" si="188"/>
        <v>497.17677499999996</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181901</v>
      </c>
      <c r="E698" s="244">
        <v>1660931.13</v>
      </c>
      <c r="F698" s="54">
        <f t="shared" si="188"/>
        <v>913.09620617808582</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119940</v>
      </c>
      <c r="E710" s="244">
        <v>113885</v>
      </c>
      <c r="F710" s="54">
        <f t="shared" si="188"/>
        <v>94.951642487910632</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180956</v>
      </c>
      <c r="E716" s="244">
        <v>193456.32</v>
      </c>
      <c r="F716" s="54">
        <f t="shared" si="188"/>
        <v>106.90793342027898</v>
      </c>
    </row>
    <row r="717" spans="1:6" ht="12.75" customHeight="1" x14ac:dyDescent="0.2">
      <c r="A717" s="55">
        <v>31215</v>
      </c>
      <c r="B717" s="87" t="s">
        <v>1411</v>
      </c>
      <c r="C717" s="52" t="s">
        <v>1412</v>
      </c>
      <c r="D717" s="244">
        <v>37851</v>
      </c>
      <c r="E717" s="244">
        <v>31098</v>
      </c>
      <c r="F717" s="54">
        <f t="shared" si="188"/>
        <v>82.15899183641119</v>
      </c>
    </row>
    <row r="718" spans="1:6" ht="12.75" customHeight="1" x14ac:dyDescent="0.2">
      <c r="A718" s="55">
        <v>32121</v>
      </c>
      <c r="B718" s="87" t="s">
        <v>1413</v>
      </c>
      <c r="C718" s="52" t="s">
        <v>1414</v>
      </c>
      <c r="D718" s="244">
        <v>413755</v>
      </c>
      <c r="E718" s="244">
        <v>415768.64</v>
      </c>
      <c r="F718" s="54">
        <f t="shared" si="188"/>
        <v>100.48667448127514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26800</v>
      </c>
      <c r="E720" s="244">
        <v>10775</v>
      </c>
      <c r="F720" s="54">
        <f t="shared" si="188"/>
        <v>40.205223880597011</v>
      </c>
    </row>
    <row r="721" spans="1:6" ht="12.75" customHeight="1" x14ac:dyDescent="0.2">
      <c r="A721" s="55" t="s">
        <v>1419</v>
      </c>
      <c r="B721" s="87" t="s">
        <v>1420</v>
      </c>
      <c r="C721" s="52" t="s">
        <v>1419</v>
      </c>
      <c r="D721" s="244">
        <v>369288</v>
      </c>
      <c r="E721" s="244">
        <v>413340.13</v>
      </c>
      <c r="F721" s="54">
        <f t="shared" si="188"/>
        <v>111.92893622321873</v>
      </c>
    </row>
    <row r="722" spans="1:6" ht="12.75" customHeight="1" x14ac:dyDescent="0.2">
      <c r="A722" s="55" t="s">
        <v>1421</v>
      </c>
      <c r="B722" s="87" t="s">
        <v>1422</v>
      </c>
      <c r="C722" s="52" t="s">
        <v>1421</v>
      </c>
      <c r="D722" s="244">
        <v>2658</v>
      </c>
      <c r="E722" s="244">
        <v>37500.910000000003</v>
      </c>
      <c r="F722" s="54">
        <f t="shared" si="188"/>
        <v>1410.8694507148232</v>
      </c>
    </row>
    <row r="723" spans="1:6" ht="12.75" customHeight="1" x14ac:dyDescent="0.2">
      <c r="A723" s="55" t="s">
        <v>1423</v>
      </c>
      <c r="B723" s="87" t="s">
        <v>1424</v>
      </c>
      <c r="C723" s="52" t="s">
        <v>1423</v>
      </c>
      <c r="D723" s="244">
        <v>58615</v>
      </c>
      <c r="E723" s="244">
        <v>39810.959999999999</v>
      </c>
      <c r="F723" s="54">
        <f t="shared" si="188"/>
        <v>67.919406295316904</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3967</v>
      </c>
      <c r="E725" s="244">
        <v>27158.93</v>
      </c>
      <c r="F725" s="54">
        <f t="shared" ref="F725:F979" si="190">IF(D725&lt;&gt;0,IF(E725/D725&gt;=100,"&gt;&gt;100",E725/D725*100),"-")</f>
        <v>684.62137635492809</v>
      </c>
    </row>
    <row r="726" spans="1:6" ht="12.75" customHeight="1" x14ac:dyDescent="0.2">
      <c r="A726" s="55" t="s">
        <v>1429</v>
      </c>
      <c r="B726" s="87" t="s">
        <v>1430</v>
      </c>
      <c r="C726" s="52" t="s">
        <v>1429</v>
      </c>
      <c r="D726" s="244">
        <v>14697</v>
      </c>
      <c r="E726" s="244">
        <v>15544.04</v>
      </c>
      <c r="F726" s="54">
        <f t="shared" si="190"/>
        <v>105.76335306525142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301" sqref="E30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66688698</v>
      </c>
      <c r="E6" s="231">
        <f t="shared" si="0"/>
        <v>65185470.039999992</v>
      </c>
      <c r="F6" s="232">
        <f t="shared" ref="F6:F260" si="1">IF(D6&gt;0,IF(E6/D6&gt;=100,"&gt;&gt;100",E6/D6*100),"-")</f>
        <v>97.745902971445005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66371130</v>
      </c>
      <c r="E7" s="106">
        <f t="shared" si="2"/>
        <v>64832690.25999999</v>
      </c>
      <c r="F7" s="95">
        <f t="shared" si="1"/>
        <v>97.68206486766158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66308291</v>
      </c>
      <c r="E12" s="106">
        <f t="shared" si="3"/>
        <v>64732540.359999992</v>
      </c>
      <c r="F12" s="95">
        <f t="shared" si="1"/>
        <v>97.623599377640417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66055244</v>
      </c>
      <c r="E13" s="106">
        <f t="shared" si="4"/>
        <v>64430828.779999994</v>
      </c>
      <c r="F13" s="95">
        <f t="shared" si="1"/>
        <v>97.540823223664106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254165</v>
      </c>
      <c r="E14" s="249">
        <v>254164.85</v>
      </c>
      <c r="F14" s="95">
        <f t="shared" si="1"/>
        <v>99.99994098321956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129699039</v>
      </c>
      <c r="E15" s="249">
        <v>129699039.45</v>
      </c>
      <c r="F15" s="95">
        <f t="shared" si="1"/>
        <v>100.00000034695708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63897960</v>
      </c>
      <c r="E18" s="249">
        <v>65522375.520000003</v>
      </c>
      <c r="F18" s="95">
        <f t="shared" si="1"/>
        <v>102.5422024740696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113047</v>
      </c>
      <c r="E19" s="106">
        <f t="shared" si="5"/>
        <v>161711.58000000007</v>
      </c>
      <c r="F19" s="95">
        <f t="shared" si="1"/>
        <v>143.04809504011612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3520124</v>
      </c>
      <c r="E20" s="249">
        <v>3520123.53</v>
      </c>
      <c r="F20" s="95">
        <f t="shared" si="1"/>
        <v>99.99998664819762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324204</v>
      </c>
      <c r="E21" s="249">
        <v>324204.25</v>
      </c>
      <c r="F21" s="95">
        <f t="shared" si="1"/>
        <v>100.00007711194185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159291</v>
      </c>
      <c r="E22" s="249">
        <v>159290.87</v>
      </c>
      <c r="F22" s="95">
        <f t="shared" si="1"/>
        <v>99.99991838835841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22923</v>
      </c>
      <c r="E24" s="249">
        <v>22922.82</v>
      </c>
      <c r="F24" s="95">
        <f t="shared" si="1"/>
        <v>99.999214762465655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280112</v>
      </c>
      <c r="E25" s="249">
        <v>280112.31</v>
      </c>
      <c r="F25" s="95">
        <f t="shared" si="1"/>
        <v>100.0001106700177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2201551</v>
      </c>
      <c r="E26" s="249">
        <v>2325138.31</v>
      </c>
      <c r="F26" s="95">
        <f t="shared" si="1"/>
        <v>105.61364737859809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6395158</v>
      </c>
      <c r="E28" s="249">
        <v>6470080.5099999998</v>
      </c>
      <c r="F28" s="95">
        <f t="shared" si="1"/>
        <v>101.17155056997808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140000</v>
      </c>
      <c r="E35" s="106">
        <f t="shared" si="7"/>
        <v>140000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140000</v>
      </c>
      <c r="E37" s="249">
        <v>140000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2605163</v>
      </c>
      <c r="E54" s="249">
        <v>2671030.0699999998</v>
      </c>
      <c r="F54" s="95">
        <f t="shared" si="1"/>
        <v>102.52832816986883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2605163</v>
      </c>
      <c r="E55" s="249">
        <v>2671030.0699999998</v>
      </c>
      <c r="F55" s="95">
        <f t="shared" si="1"/>
        <v>102.52832816986883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62839</v>
      </c>
      <c r="E63" s="106">
        <f t="shared" si="12"/>
        <v>100149.9</v>
      </c>
      <c r="F63" s="95">
        <f t="shared" si="1"/>
        <v>159.37538789605182</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62839</v>
      </c>
      <c r="E64" s="249">
        <v>100149.9</v>
      </c>
      <c r="F64" s="95">
        <f t="shared" si="1"/>
        <v>159.37538789605182</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317568</v>
      </c>
      <c r="E68" s="106">
        <f t="shared" si="13"/>
        <v>352779.77999999997</v>
      </c>
      <c r="F68" s="95">
        <f t="shared" si="1"/>
        <v>111.08794966747277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252424</v>
      </c>
      <c r="E69" s="106">
        <f t="shared" si="14"/>
        <v>265673.96999999997</v>
      </c>
      <c r="F69" s="95">
        <f t="shared" si="1"/>
        <v>105.24909279624757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245846</v>
      </c>
      <c r="E70" s="106">
        <f t="shared" si="15"/>
        <v>265673.96999999997</v>
      </c>
      <c r="F70" s="95">
        <f t="shared" si="1"/>
        <v>108.06519935244015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245846</v>
      </c>
      <c r="E72" s="249">
        <v>265673.96999999997</v>
      </c>
      <c r="F72" s="95">
        <f t="shared" si="1"/>
        <v>108.06519935244015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6578</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16224</v>
      </c>
      <c r="E78" s="106">
        <f>E79+SUM(E82:E84)-E85+E86</f>
        <v>23819.57</v>
      </c>
      <c r="F78" s="95">
        <f t="shared" si="1"/>
        <v>146.81687623274163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6275</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2064</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7885</v>
      </c>
      <c r="E86" s="249">
        <v>23819.57</v>
      </c>
      <c r="F86" s="95">
        <f t="shared" si="1"/>
        <v>302.0871274571972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18521</v>
      </c>
      <c r="E146" s="106">
        <f t="shared" si="26"/>
        <v>63286.239999999998</v>
      </c>
      <c r="F146" s="95">
        <f t="shared" si="1"/>
        <v>341.69990821229953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18521</v>
      </c>
      <c r="E160" s="249">
        <v>63286.239999999998</v>
      </c>
      <c r="F160" s="95">
        <f t="shared" si="1"/>
        <v>341.69990821229953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30399</v>
      </c>
      <c r="E170" s="106">
        <f t="shared" si="29"/>
        <v>0</v>
      </c>
      <c r="F170" s="95">
        <f t="shared" si="1"/>
        <v>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30399</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66688698</v>
      </c>
      <c r="E175" s="106">
        <f t="shared" si="30"/>
        <v>65185470.040000007</v>
      </c>
      <c r="F175" s="95">
        <f t="shared" si="1"/>
        <v>97.745902971445034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1925474</v>
      </c>
      <c r="E176" s="106">
        <f t="shared" si="31"/>
        <v>2079565.63</v>
      </c>
      <c r="F176" s="95">
        <f t="shared" si="1"/>
        <v>108.00278944301508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1925474</v>
      </c>
      <c r="E177" s="106">
        <f t="shared" si="32"/>
        <v>1915978.13</v>
      </c>
      <c r="F177" s="95">
        <f t="shared" si="1"/>
        <v>99.506829487180809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1651197</v>
      </c>
      <c r="E178" s="249">
        <v>1678843.88</v>
      </c>
      <c r="F178" s="95">
        <f t="shared" si="1"/>
        <v>101.67435381726105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269746</v>
      </c>
      <c r="E179" s="249">
        <v>230355.26</v>
      </c>
      <c r="F179" s="95">
        <f t="shared" si="1"/>
        <v>85.397099493597679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65</v>
      </c>
      <c r="E180" s="106">
        <f t="shared" si="33"/>
        <v>4298.92</v>
      </c>
      <c r="F180" s="95">
        <f t="shared" si="1"/>
        <v>6613.7230769230773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65</v>
      </c>
      <c r="E183" s="249">
        <v>4298.92</v>
      </c>
      <c r="F183" s="95">
        <f t="shared" si="1"/>
        <v>6613.7230769230773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4466</v>
      </c>
      <c r="E188" s="249">
        <v>2480.0700000000002</v>
      </c>
      <c r="F188" s="95">
        <f t="shared" si="1"/>
        <v>55.532243618450515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123587.5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40000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v>40000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64763224</v>
      </c>
      <c r="E237" s="106">
        <f t="shared" si="41"/>
        <v>63105904.410000004</v>
      </c>
      <c r="F237" s="95">
        <f t="shared" si="1"/>
        <v>97.440955703502354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66521650</v>
      </c>
      <c r="E238" s="106">
        <f t="shared" si="42"/>
        <v>65045254.100000001</v>
      </c>
      <c r="F238" s="95">
        <f t="shared" si="1"/>
        <v>97.780578353062495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66521650</v>
      </c>
      <c r="E239" s="106">
        <f t="shared" si="43"/>
        <v>65045254.100000001</v>
      </c>
      <c r="F239" s="95">
        <f t="shared" si="1"/>
        <v>97.780578353062495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66521650</v>
      </c>
      <c r="E240" s="249">
        <v>65045254.100000001</v>
      </c>
      <c r="F240" s="95">
        <f t="shared" si="1"/>
        <v>97.780578353062495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-1776947</v>
      </c>
      <c r="E245" s="106">
        <f t="shared" si="45"/>
        <v>-1941433.78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1776947</v>
      </c>
      <c r="E250" s="106">
        <f t="shared" si="47"/>
        <v>1941433.78</v>
      </c>
      <c r="F250" s="95">
        <f t="shared" si="1"/>
        <v>109.25670714996001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1776947</v>
      </c>
      <c r="E251" s="249">
        <v>1941433.78</v>
      </c>
      <c r="F251" s="95">
        <f t="shared" si="1"/>
        <v>109.25670714996001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18521</v>
      </c>
      <c r="E255" s="249">
        <v>2084.09</v>
      </c>
      <c r="F255" s="95">
        <f t="shared" si="1"/>
        <v>11.252578154527294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18446</v>
      </c>
      <c r="E264" s="249">
        <v>11320.96</v>
      </c>
      <c r="F264" s="95">
        <f t="shared" si="50"/>
        <v>61.373522714951747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75</v>
      </c>
      <c r="E265" s="249">
        <v>51965.279999999999</v>
      </c>
      <c r="F265" s="95" t="str">
        <f t="shared" si="50"/>
        <v>&gt;&gt;100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7351</v>
      </c>
      <c r="E268" s="249">
        <v>23732.720000000001</v>
      </c>
      <c r="F268" s="95">
        <f t="shared" si="50"/>
        <v>322.85022445925728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534</v>
      </c>
      <c r="E271" s="249">
        <v>86.85</v>
      </c>
      <c r="F271" s="95">
        <f t="shared" si="50"/>
        <v>16.264044943820224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139852</v>
      </c>
      <c r="E287" s="249">
        <v>71949.679999999993</v>
      </c>
      <c r="F287" s="95">
        <f t="shared" si="50"/>
        <v>51.447015416297226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1785622</v>
      </c>
      <c r="E288" s="249">
        <v>1844028.45</v>
      </c>
      <c r="F288" s="95">
        <f t="shared" si="50"/>
        <v>103.27093024167489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123587.5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326</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D109" sqref="D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22820680</v>
      </c>
      <c r="E107" s="83">
        <f t="shared" si="21"/>
        <v>25059107.149999999</v>
      </c>
      <c r="F107" s="65">
        <f t="shared" si="1"/>
        <v>109.80876621555535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22820680</v>
      </c>
      <c r="E109" s="251">
        <v>25059107.149999999</v>
      </c>
      <c r="F109" s="65">
        <f t="shared" si="1"/>
        <v>109.80876621555535</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22820680</v>
      </c>
      <c r="E141" s="108">
        <f t="shared" si="28"/>
        <v>25059107.149999999</v>
      </c>
      <c r="F141" s="84">
        <f t="shared" si="1"/>
        <v>109.80876621555535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40" sqref="E4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17500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17500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v>17500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4" sqref="D3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1925473.58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23877247.259999998</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23753659.759999998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20525019.129999999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3144757.66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45376.77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38506.199999999997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123587.5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23763155.210000001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23763155.210000001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20497371.800000001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3184148.27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41143.339999999997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40491.800000000003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2039565.6299999952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71949.679999999993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71949.679999999993</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71949.679999999993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71949.679999999993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1967615.95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v>1154.4000000000001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1842874.05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123587.5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24875</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nevenka.sarusic</cp:lastModifiedBy>
  <cp:lastPrinted>2023-01-30T10:47:37Z</cp:lastPrinted>
  <dcterms:created xsi:type="dcterms:W3CDTF">2022-04-01T05:14:30Z</dcterms:created>
  <dcterms:modified xsi:type="dcterms:W3CDTF">2023-01-31T07:17:05Z</dcterms:modified>
</cp:coreProperties>
</file>